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30" windowWidth="15480" windowHeight="11640" activeTab="1"/>
  </bookViews>
  <sheets>
    <sheet name="Town Hall" sheetId="6" r:id="rId1"/>
    <sheet name="Vehicle Maint. Garage" sheetId="4" r:id="rId2"/>
    <sheet name="Wastewater Treatment" sheetId="7" r:id="rId3"/>
  </sheets>
  <calcPr calcId="125725"/>
</workbook>
</file>

<file path=xl/calcChain.xml><?xml version="1.0" encoding="utf-8"?>
<calcChain xmlns="http://schemas.openxmlformats.org/spreadsheetml/2006/main">
  <c r="N21" i="7"/>
  <c r="M32"/>
  <c r="G32"/>
  <c r="N32"/>
  <c r="C32"/>
  <c r="E32"/>
  <c r="H32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6"/>
  <c r="G24"/>
  <c r="G21"/>
  <c r="H21"/>
  <c r="G22"/>
  <c r="G23"/>
  <c r="G25"/>
  <c r="G26"/>
  <c r="G27"/>
  <c r="G11"/>
  <c r="G12"/>
  <c r="G13"/>
  <c r="G14"/>
  <c r="G15"/>
  <c r="G16"/>
  <c r="G17"/>
  <c r="G18"/>
  <c r="G19"/>
  <c r="G20"/>
  <c r="G7"/>
  <c r="G8"/>
  <c r="G9"/>
  <c r="G10"/>
  <c r="G6"/>
  <c r="N27"/>
  <c r="H27"/>
  <c r="N26"/>
  <c r="H26"/>
  <c r="N25"/>
  <c r="H25"/>
  <c r="N24"/>
  <c r="H24"/>
  <c r="N23"/>
  <c r="H23"/>
  <c r="N22"/>
  <c r="H22"/>
  <c r="N20"/>
  <c r="N19"/>
  <c r="N18"/>
  <c r="N17"/>
  <c r="N16"/>
  <c r="N15"/>
  <c r="N14"/>
  <c r="N13"/>
  <c r="N12"/>
  <c r="N11"/>
  <c r="N10"/>
  <c r="N9"/>
  <c r="N8"/>
  <c r="N7"/>
  <c r="N6"/>
  <c r="H14"/>
  <c r="H18"/>
  <c r="H6"/>
  <c r="H10"/>
  <c r="H8"/>
  <c r="H12"/>
  <c r="H16"/>
  <c r="H20"/>
  <c r="H7"/>
  <c r="H9"/>
  <c r="H11"/>
  <c r="H13"/>
  <c r="H15"/>
  <c r="H17"/>
  <c r="H19"/>
  <c r="G11" i="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6"/>
  <c r="G23"/>
  <c r="H23"/>
  <c r="G7"/>
  <c r="G8"/>
  <c r="N8"/>
  <c r="G9"/>
  <c r="N9"/>
  <c r="G10"/>
  <c r="H10"/>
  <c r="H11"/>
  <c r="G12"/>
  <c r="N12"/>
  <c r="G13"/>
  <c r="H13"/>
  <c r="G14"/>
  <c r="H14"/>
  <c r="G15"/>
  <c r="H15"/>
  <c r="G16"/>
  <c r="N16"/>
  <c r="G17"/>
  <c r="H17"/>
  <c r="G18"/>
  <c r="N18"/>
  <c r="G19"/>
  <c r="N19"/>
  <c r="G20"/>
  <c r="N20"/>
  <c r="G21"/>
  <c r="H21"/>
  <c r="G22"/>
  <c r="H22"/>
  <c r="G24"/>
  <c r="H24"/>
  <c r="G25"/>
  <c r="N25"/>
  <c r="G26"/>
  <c r="H26"/>
  <c r="G27"/>
  <c r="N27"/>
  <c r="G28"/>
  <c r="H28"/>
  <c r="G29"/>
  <c r="N29"/>
  <c r="G6"/>
  <c r="H29"/>
  <c r="M32"/>
  <c r="N28"/>
  <c r="H7"/>
  <c r="H20"/>
  <c r="H6"/>
  <c r="N26"/>
  <c r="H25"/>
  <c r="N24"/>
  <c r="N23"/>
  <c r="N22"/>
  <c r="N21"/>
  <c r="H19"/>
  <c r="H18"/>
  <c r="H16"/>
  <c r="N15"/>
  <c r="N14"/>
  <c r="N13"/>
  <c r="H12"/>
  <c r="N11"/>
  <c r="N10"/>
  <c r="H8"/>
  <c r="N7"/>
  <c r="G32" i="4"/>
  <c r="D32"/>
  <c r="H32"/>
  <c r="H25"/>
  <c r="H26"/>
  <c r="H27"/>
  <c r="E25"/>
  <c r="E26"/>
  <c r="E27"/>
  <c r="H17"/>
  <c r="H18"/>
  <c r="H19"/>
  <c r="H20"/>
  <c r="H21"/>
  <c r="H22"/>
  <c r="H23"/>
  <c r="H24"/>
  <c r="E17"/>
  <c r="E18"/>
  <c r="E19"/>
  <c r="E20"/>
  <c r="E21"/>
  <c r="E22"/>
  <c r="E23"/>
  <c r="E24"/>
  <c r="E6"/>
  <c r="H16"/>
  <c r="E16"/>
  <c r="H15"/>
  <c r="E15"/>
  <c r="H14"/>
  <c r="E14"/>
  <c r="H13"/>
  <c r="E13"/>
  <c r="H12"/>
  <c r="E12"/>
  <c r="H11"/>
  <c r="E11"/>
  <c r="H10"/>
  <c r="E10"/>
  <c r="H9"/>
  <c r="E9"/>
  <c r="H8"/>
  <c r="E8"/>
  <c r="H7"/>
  <c r="E7"/>
  <c r="H6"/>
  <c r="H27" i="6"/>
  <c r="G32"/>
  <c r="N32"/>
  <c r="H9"/>
  <c r="N17"/>
  <c r="H32"/>
  <c r="N6"/>
  <c r="E32" i="4"/>
</calcChain>
</file>

<file path=xl/sharedStrings.xml><?xml version="1.0" encoding="utf-8"?>
<sst xmlns="http://schemas.openxmlformats.org/spreadsheetml/2006/main" count="235" uniqueCount="29">
  <si>
    <t>Reading</t>
  </si>
  <si>
    <t>Days</t>
  </si>
  <si>
    <t>Energy</t>
  </si>
  <si>
    <t>Demand (kW)</t>
  </si>
  <si>
    <t>Total Unit Cost ($/kWh)</t>
  </si>
  <si>
    <t>Total (kWh)</t>
  </si>
  <si>
    <t>30-Day Avg. (kWh)</t>
  </si>
  <si>
    <t>Totals:</t>
  </si>
  <si>
    <t>Total Cost ($)</t>
  </si>
  <si>
    <t>Jan</t>
  </si>
  <si>
    <t>Feb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</si>
  <si>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</si>
  <si>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</si>
  <si>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</si>
  <si>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</si>
  <si>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</si>
  <si>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</si>
  <si>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</si>
  <si>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</si>
  <si>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</si>
  <si>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</si>
  <si>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On-Peak (kWh)</t>
  </si>
  <si>
    <t>Off-Peak (kWh)</t>
  </si>
  <si>
    <t>On-Peak Demand (kW)</t>
  </si>
  <si>
    <t>Off-Peak Demand (kW)</t>
  </si>
  <si>
    <t>-</t>
  </si>
  <si>
    <t>Other Periods (kWh)</t>
  </si>
  <si>
    <t>Other Periods Demand (kW)</t>
  </si>
  <si>
    <t>Max Demand (kW)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</si>
</sst>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164" formatCode="[$-409]mmm\-yy;@"/>
    <numFmt numFmtId="165" formatCode="#,##0.0"/>
    <numFmt numFmtId="166" formatCode="&quot;$&quot;#,##0"/>
    <numFmt numFmtId="167" formatCode="&quot;$&quot;#,##0.000"/>
    <numFmt numFmtId="168" formatCode="_(&quot;$&quot;* #,##0.000_);_(&quot;$&quot;* \(#,##0.000\);_(&quot;$&quot;* &quot;-&quot;??_);_(@_)"/>
    <numFmt numFmtId="169" formatCode="_(&quot;$&quot;* #,##0_);_(&quot;$&quot;* \(#,##0\);_(&quot;$&quot;* &quot;-&quot;??_);_(@_)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164" fontId="3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165" fontId="3" fillId="0" borderId="5" xfId="0" applyNumberFormat="1" applyFont="1" applyFill="1" applyBorder="1" applyAlignment="1">
      <alignment horizontal="center"/>
    </xf>
    <xf numFmtId="166" fontId="3" fillId="0" borderId="6" xfId="0" applyNumberFormat="1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3" fontId="3" fillId="0" borderId="7" xfId="0" applyNumberFormat="1" applyFont="1" applyBorder="1" applyAlignment="1">
      <alignment horizontal="center"/>
    </xf>
    <xf numFmtId="165" fontId="3" fillId="0" borderId="5" xfId="0" applyNumberFormat="1" applyFont="1" applyBorder="1"/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166" fontId="2" fillId="2" borderId="9" xfId="0" applyNumberFormat="1" applyFont="1" applyFill="1" applyBorder="1" applyAlignment="1">
      <alignment horizontal="center" vertical="center"/>
    </xf>
    <xf numFmtId="169" fontId="3" fillId="0" borderId="6" xfId="1" applyNumberFormat="1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65" fontId="3" fillId="0" borderId="6" xfId="0" applyNumberFormat="1" applyFont="1" applyBorder="1"/>
    <xf numFmtId="0" fontId="3" fillId="0" borderId="11" xfId="0" applyFont="1" applyBorder="1"/>
    <xf numFmtId="168" fontId="3" fillId="0" borderId="12" xfId="1" applyNumberFormat="1" applyFont="1" applyBorder="1" applyAlignment="1">
      <alignment horizontal="center"/>
    </xf>
    <xf numFmtId="166" fontId="3" fillId="0" borderId="12" xfId="0" applyNumberFormat="1" applyFont="1" applyBorder="1" applyAlignment="1">
      <alignment horizontal="center"/>
    </xf>
    <xf numFmtId="167" fontId="2" fillId="2" borderId="13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14" xfId="0" applyFont="1" applyBorder="1"/>
    <xf numFmtId="3" fontId="3" fillId="0" borderId="15" xfId="0" applyNumberFormat="1" applyFont="1" applyFill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2" borderId="16" xfId="0" applyNumberFormat="1" applyFont="1" applyFill="1" applyBorder="1" applyAlignment="1">
      <alignment horizontal="center" vertical="center"/>
    </xf>
    <xf numFmtId="0" fontId="3" fillId="0" borderId="12" xfId="0" applyFont="1" applyBorder="1"/>
    <xf numFmtId="168" fontId="2" fillId="2" borderId="13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3" fillId="0" borderId="18" xfId="0" applyFont="1" applyBorder="1"/>
    <xf numFmtId="0" fontId="3" fillId="0" borderId="5" xfId="0" applyFont="1" applyFill="1" applyBorder="1" applyAlignment="1">
      <alignment horizontal="center"/>
    </xf>
    <xf numFmtId="3" fontId="3" fillId="0" borderId="19" xfId="0" applyNumberFormat="1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3" fontId="2" fillId="2" borderId="20" xfId="0" applyNumberFormat="1" applyFont="1" applyFill="1" applyBorder="1" applyAlignment="1">
      <alignment horizontal="center" vertical="center"/>
    </xf>
    <xf numFmtId="165" fontId="3" fillId="0" borderId="12" xfId="0" applyNumberFormat="1" applyFont="1" applyFill="1" applyBorder="1" applyAlignment="1">
      <alignment horizontal="center"/>
    </xf>
    <xf numFmtId="165" fontId="3" fillId="0" borderId="12" xfId="0" applyNumberFormat="1" applyFont="1" applyBorder="1"/>
    <xf numFmtId="0" fontId="2" fillId="2" borderId="13" xfId="0" applyFont="1" applyFill="1" applyBorder="1" applyAlignment="1">
      <alignment horizontal="center" vertical="center"/>
    </xf>
    <xf numFmtId="0" fontId="3" fillId="0" borderId="7" xfId="0" applyFont="1" applyBorder="1"/>
    <xf numFmtId="165" fontId="3" fillId="0" borderId="7" xfId="0" applyNumberFormat="1" applyFont="1" applyFill="1" applyBorder="1" applyAlignment="1">
      <alignment horizontal="center"/>
    </xf>
    <xf numFmtId="165" fontId="3" fillId="0" borderId="7" xfId="0" applyNumberFormat="1" applyFont="1" applyBorder="1"/>
    <xf numFmtId="0" fontId="2" fillId="2" borderId="10" xfId="0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166" fontId="3" fillId="0" borderId="5" xfId="0" applyNumberFormat="1" applyFont="1" applyFill="1" applyBorder="1" applyAlignment="1">
      <alignment horizontal="center"/>
    </xf>
    <xf numFmtId="167" fontId="3" fillId="0" borderId="19" xfId="0" applyNumberFormat="1" applyFont="1" applyBorder="1" applyAlignment="1">
      <alignment horizontal="center"/>
    </xf>
    <xf numFmtId="166" fontId="2" fillId="2" borderId="8" xfId="0" applyNumberFormat="1" applyFont="1" applyFill="1" applyBorder="1" applyAlignment="1">
      <alignment horizontal="center" vertical="center"/>
    </xf>
    <xf numFmtId="167" fontId="2" fillId="2" borderId="20" xfId="0" applyNumberFormat="1" applyFont="1" applyFill="1" applyBorder="1" applyAlignment="1">
      <alignment horizontal="center" vertical="center"/>
    </xf>
    <xf numFmtId="0" fontId="0" fillId="0" borderId="0" xfId="0" applyFill="1"/>
    <xf numFmtId="167" fontId="3" fillId="0" borderId="19" xfId="0" applyNumberFormat="1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1" xfId="0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22" xfId="0" applyBorder="1" applyAlignment="1">
      <alignment vertical="center"/>
    </xf>
    <xf numFmtId="0" fontId="2" fillId="2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32" xfId="0" applyBorder="1" applyAlignment="1">
      <alignment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Town Hall Consumption</a:t>
            </a:r>
            <a:r>
              <a:rPr lang="en-US" sz="1600" baseline="0"/>
              <a:t> (kWh)</a:t>
            </a:r>
            <a:endParaRPr lang="en-US" sz="1600"/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v>2009</c:v>
          </c:tx>
          <c:spPr>
            <a:ln>
              <a:solidFill>
                <a:sysClr val="windowText" lastClr="000000"/>
              </a:solidFill>
            </a:ln>
          </c:spPr>
          <c:cat>
            <c:strRef>
              <c:f>'Town Hall'!$A$6:$A$17</c:f>
              <c:strCache>
                <c:ptCount val="12"/>
                <c:pt idx="0">
                  <c:v>Dec</c:v>
                </c:pt>
                <c:pt idx="1">
                  <c:v>Nov</c:v>
                </c:pt>
                <c:pt idx="2">
                  <c:v>Oct</c:v>
                </c:pt>
                <c:pt idx="3">
                  <c:v>Sep</c:v>
                </c:pt>
                <c:pt idx="4">
                  <c:v>Aug</c:v>
                </c:pt>
                <c:pt idx="5">
                  <c:v>Jul</c:v>
                </c:pt>
                <c:pt idx="6">
                  <c:v>Jun</c:v>
                </c:pt>
                <c:pt idx="7">
                  <c:v>May</c:v>
                </c:pt>
                <c:pt idx="8">
                  <c:v>Apr</c:v>
                </c:pt>
                <c:pt idx="9">
                  <c:v>Mar</c:v>
                </c:pt>
                <c:pt idx="10">
                  <c:v>Feb</c:v>
                </c:pt>
                <c:pt idx="11">
                  <c:v>Jan</c:v>
                </c:pt>
              </c:strCache>
            </c:strRef>
          </c:cat>
          <c:val>
            <c:numRef>
              <c:f>'Town Hall'!$G$18:$G$29</c:f>
              <c:numCache>
                <c:formatCode>#,##0</c:formatCode>
                <c:ptCount val="12"/>
                <c:pt idx="0">
                  <c:v>48120</c:v>
                </c:pt>
                <c:pt idx="1">
                  <c:v>36720</c:v>
                </c:pt>
                <c:pt idx="2">
                  <c:v>4800</c:v>
                </c:pt>
                <c:pt idx="3">
                  <c:v>35640</c:v>
                </c:pt>
                <c:pt idx="4">
                  <c:v>45720</c:v>
                </c:pt>
                <c:pt idx="5">
                  <c:v>41400</c:v>
                </c:pt>
                <c:pt idx="6">
                  <c:v>30840</c:v>
                </c:pt>
                <c:pt idx="7">
                  <c:v>32160</c:v>
                </c:pt>
                <c:pt idx="8">
                  <c:v>39240</c:v>
                </c:pt>
                <c:pt idx="9">
                  <c:v>34920</c:v>
                </c:pt>
                <c:pt idx="10">
                  <c:v>38160</c:v>
                </c:pt>
                <c:pt idx="11">
                  <c:v>38040</c:v>
                </c:pt>
              </c:numCache>
            </c:numRef>
          </c:val>
        </c:ser>
        <c:ser>
          <c:idx val="1"/>
          <c:order val="1"/>
          <c:tx>
            <c:v>2010</c:v>
          </c:tx>
          <c:spPr>
            <a:ln>
              <a:solidFill>
                <a:sysClr val="windowText" lastClr="000000"/>
              </a:solidFill>
            </a:ln>
          </c:spPr>
          <c:cat>
            <c:strRef>
              <c:f>'Town Hall'!$A$6:$A$17</c:f>
              <c:strCache>
                <c:ptCount val="12"/>
                <c:pt idx="0">
                  <c:v>Dec</c:v>
                </c:pt>
                <c:pt idx="1">
                  <c:v>Nov</c:v>
                </c:pt>
                <c:pt idx="2">
                  <c:v>Oct</c:v>
                </c:pt>
                <c:pt idx="3">
                  <c:v>Sep</c:v>
                </c:pt>
                <c:pt idx="4">
                  <c:v>Aug</c:v>
                </c:pt>
                <c:pt idx="5">
                  <c:v>Jul</c:v>
                </c:pt>
                <c:pt idx="6">
                  <c:v>Jun</c:v>
                </c:pt>
                <c:pt idx="7">
                  <c:v>May</c:v>
                </c:pt>
                <c:pt idx="8">
                  <c:v>Apr</c:v>
                </c:pt>
                <c:pt idx="9">
                  <c:v>Mar</c:v>
                </c:pt>
                <c:pt idx="10">
                  <c:v>Feb</c:v>
                </c:pt>
                <c:pt idx="11">
                  <c:v>Jan</c:v>
                </c:pt>
              </c:strCache>
            </c:strRef>
          </c:cat>
          <c:val>
            <c:numRef>
              <c:f>'Town Hall'!$G$6:$G$17</c:f>
              <c:numCache>
                <c:formatCode>#,##0</c:formatCode>
                <c:ptCount val="12"/>
                <c:pt idx="0">
                  <c:v>36360</c:v>
                </c:pt>
                <c:pt idx="1">
                  <c:v>36240</c:v>
                </c:pt>
                <c:pt idx="2">
                  <c:v>28320</c:v>
                </c:pt>
                <c:pt idx="3">
                  <c:v>37200</c:v>
                </c:pt>
                <c:pt idx="4">
                  <c:v>40080</c:v>
                </c:pt>
                <c:pt idx="5">
                  <c:v>37080</c:v>
                </c:pt>
                <c:pt idx="6">
                  <c:v>33480</c:v>
                </c:pt>
                <c:pt idx="7">
                  <c:v>16440</c:v>
                </c:pt>
                <c:pt idx="8">
                  <c:v>42840</c:v>
                </c:pt>
                <c:pt idx="9">
                  <c:v>46680</c:v>
                </c:pt>
                <c:pt idx="10">
                  <c:v>36720</c:v>
                </c:pt>
                <c:pt idx="11">
                  <c:v>41760</c:v>
                </c:pt>
              </c:numCache>
            </c:numRef>
          </c:val>
        </c:ser>
        <c:axId val="46417792"/>
        <c:axId val="46424064"/>
      </c:barChart>
      <c:lineChart>
        <c:grouping val="standard"/>
        <c:ser>
          <c:idx val="2"/>
          <c:order val="2"/>
          <c:tx>
            <c:v>2009 30 Day Average</c:v>
          </c:tx>
          <c:spPr>
            <a:ln w="12700">
              <a:solidFill>
                <a:schemeClr val="tx1"/>
              </a:solidFill>
            </a:ln>
          </c:spPr>
          <c:marker>
            <c:symbol val="triangle"/>
            <c:size val="8"/>
            <c:spPr>
              <a:solidFill>
                <a:schemeClr val="accent3"/>
              </a:solidFill>
              <a:ln>
                <a:solidFill>
                  <a:sysClr val="windowText" lastClr="000000"/>
                </a:solidFill>
              </a:ln>
            </c:spPr>
          </c:marker>
          <c:val>
            <c:numRef>
              <c:f>'Town Hall'!$H$18:$H$29</c:f>
              <c:numCache>
                <c:formatCode>#,##0</c:formatCode>
                <c:ptCount val="12"/>
                <c:pt idx="0">
                  <c:v>37989.473684210527</c:v>
                </c:pt>
                <c:pt idx="1">
                  <c:v>37986.206896551725</c:v>
                </c:pt>
                <c:pt idx="2">
                  <c:v>7578.9473684210534</c:v>
                </c:pt>
                <c:pt idx="3">
                  <c:v>35640</c:v>
                </c:pt>
                <c:pt idx="4">
                  <c:v>47296.551724137928</c:v>
                </c:pt>
                <c:pt idx="5">
                  <c:v>37636.363636363632</c:v>
                </c:pt>
                <c:pt idx="6">
                  <c:v>31903.448275862069</c:v>
                </c:pt>
                <c:pt idx="7">
                  <c:v>33268.965517241377</c:v>
                </c:pt>
                <c:pt idx="8">
                  <c:v>35672.727272727272</c:v>
                </c:pt>
                <c:pt idx="9">
                  <c:v>37414.28571428571</c:v>
                </c:pt>
                <c:pt idx="10">
                  <c:v>38160</c:v>
                </c:pt>
                <c:pt idx="11">
                  <c:v>36812.903225806447</c:v>
                </c:pt>
              </c:numCache>
            </c:numRef>
          </c:val>
        </c:ser>
        <c:ser>
          <c:idx val="3"/>
          <c:order val="3"/>
          <c:tx>
            <c:v>2010 30 Day Average</c:v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6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</c:spPr>
          </c:marker>
          <c:val>
            <c:numRef>
              <c:f>'Town Hall'!$H$6:$H$17</c:f>
              <c:numCache>
                <c:formatCode>#,##0</c:formatCode>
                <c:ptCount val="12"/>
                <c:pt idx="0">
                  <c:v>35187.096774193546</c:v>
                </c:pt>
                <c:pt idx="1">
                  <c:v>35070.967741935478</c:v>
                </c:pt>
                <c:pt idx="2">
                  <c:v>31466.666666666664</c:v>
                </c:pt>
                <c:pt idx="3">
                  <c:v>32823.529411764706</c:v>
                </c:pt>
                <c:pt idx="4">
                  <c:v>38787.096774193546</c:v>
                </c:pt>
                <c:pt idx="5">
                  <c:v>41200</c:v>
                </c:pt>
                <c:pt idx="6">
                  <c:v>34634.482758620688</c:v>
                </c:pt>
                <c:pt idx="7">
                  <c:v>18266.666666666668</c:v>
                </c:pt>
                <c:pt idx="8">
                  <c:v>38945.454545454544</c:v>
                </c:pt>
                <c:pt idx="9">
                  <c:v>38900</c:v>
                </c:pt>
                <c:pt idx="10">
                  <c:v>37986.206896551725</c:v>
                </c:pt>
                <c:pt idx="11">
                  <c:v>37963.63636363636</c:v>
                </c:pt>
              </c:numCache>
            </c:numRef>
          </c:val>
        </c:ser>
        <c:marker val="1"/>
        <c:axId val="46417792"/>
        <c:axId val="46424064"/>
      </c:lineChart>
      <c:catAx>
        <c:axId val="46417792"/>
        <c:scaling>
          <c:orientation val="maxMin"/>
        </c:scaling>
        <c:axPos val="b"/>
        <c:numFmt formatCode="General" sourceLinked="1"/>
        <c:tickLblPos val="nextTo"/>
        <c:crossAx val="46424064"/>
        <c:crosses val="autoZero"/>
        <c:auto val="1"/>
        <c:lblAlgn val="ctr"/>
        <c:lblOffset val="100"/>
      </c:catAx>
      <c:valAx>
        <c:axId val="4642406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kWh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1"/>
        <c:tickLblPos val="nextTo"/>
        <c:crossAx val="46417792"/>
        <c:crosses val="max"/>
        <c:crossBetween val="between"/>
      </c:valAx>
      <c:spPr>
        <a:solidFill>
          <a:sysClr val="window" lastClr="FFFFFF"/>
        </a:solidFill>
      </c:spPr>
    </c:plotArea>
    <c:legend>
      <c:legendPos val="r"/>
      <c:layout>
        <c:manualLayout>
          <c:xMode val="edge"/>
          <c:yMode val="edge"/>
          <c:x val="0.1371683391643897"/>
          <c:y val="0.9218009478672986"/>
          <c:w val="0.72713969040907656"/>
          <c:h val="5.6872037914691941E-2"/>
        </c:manualLayout>
      </c:layout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Town</a:t>
            </a:r>
            <a:r>
              <a:rPr lang="en-US" sz="1600" baseline="0"/>
              <a:t> Hall Maximum </a:t>
            </a:r>
            <a:r>
              <a:rPr lang="en-US" sz="1600"/>
              <a:t>Demand (kW)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v>2009</c:v>
          </c:tx>
          <c:spPr>
            <a:ln>
              <a:solidFill>
                <a:sysClr val="windowText" lastClr="000000"/>
              </a:solidFill>
            </a:ln>
          </c:spPr>
          <c:cat>
            <c:strRef>
              <c:f>'Town Hall'!$A$6:$A$17</c:f>
              <c:strCache>
                <c:ptCount val="12"/>
                <c:pt idx="0">
                  <c:v>Dec</c:v>
                </c:pt>
                <c:pt idx="1">
                  <c:v>Nov</c:v>
                </c:pt>
                <c:pt idx="2">
                  <c:v>Oct</c:v>
                </c:pt>
                <c:pt idx="3">
                  <c:v>Sep</c:v>
                </c:pt>
                <c:pt idx="4">
                  <c:v>Aug</c:v>
                </c:pt>
                <c:pt idx="5">
                  <c:v>Jul</c:v>
                </c:pt>
                <c:pt idx="6">
                  <c:v>Jun</c:v>
                </c:pt>
                <c:pt idx="7">
                  <c:v>May</c:v>
                </c:pt>
                <c:pt idx="8">
                  <c:v>Apr</c:v>
                </c:pt>
                <c:pt idx="9">
                  <c:v>Mar</c:v>
                </c:pt>
                <c:pt idx="10">
                  <c:v>Feb</c:v>
                </c:pt>
                <c:pt idx="11">
                  <c:v>Jan</c:v>
                </c:pt>
              </c:strCache>
            </c:strRef>
          </c:cat>
          <c:val>
            <c:numRef>
              <c:f>'Town Hall'!$L$18:$L$29</c:f>
              <c:numCache>
                <c:formatCode>#,##0.0</c:formatCode>
                <c:ptCount val="12"/>
                <c:pt idx="0">
                  <c:v>101.3</c:v>
                </c:pt>
                <c:pt idx="1">
                  <c:v>101.3</c:v>
                </c:pt>
                <c:pt idx="2">
                  <c:v>97</c:v>
                </c:pt>
                <c:pt idx="3">
                  <c:v>121.9</c:v>
                </c:pt>
                <c:pt idx="4">
                  <c:v>134.30000000000001</c:v>
                </c:pt>
                <c:pt idx="5">
                  <c:v>126.1</c:v>
                </c:pt>
                <c:pt idx="6">
                  <c:v>110.9</c:v>
                </c:pt>
                <c:pt idx="7">
                  <c:v>128.9</c:v>
                </c:pt>
                <c:pt idx="8">
                  <c:v>103.1</c:v>
                </c:pt>
                <c:pt idx="9">
                  <c:v>110.2</c:v>
                </c:pt>
                <c:pt idx="10">
                  <c:v>107.9</c:v>
                </c:pt>
                <c:pt idx="11">
                  <c:v>105</c:v>
                </c:pt>
              </c:numCache>
            </c:numRef>
          </c:val>
        </c:ser>
        <c:ser>
          <c:idx val="1"/>
          <c:order val="1"/>
          <c:tx>
            <c:v>2010</c:v>
          </c:tx>
          <c:spPr>
            <a:ln>
              <a:solidFill>
                <a:sysClr val="windowText" lastClr="000000"/>
              </a:solidFill>
            </a:ln>
          </c:spPr>
          <c:cat>
            <c:strRef>
              <c:f>'Town Hall'!$A$6:$A$17</c:f>
              <c:strCache>
                <c:ptCount val="12"/>
                <c:pt idx="0">
                  <c:v>Dec</c:v>
                </c:pt>
                <c:pt idx="1">
                  <c:v>Nov</c:v>
                </c:pt>
                <c:pt idx="2">
                  <c:v>Oct</c:v>
                </c:pt>
                <c:pt idx="3">
                  <c:v>Sep</c:v>
                </c:pt>
                <c:pt idx="4">
                  <c:v>Aug</c:v>
                </c:pt>
                <c:pt idx="5">
                  <c:v>Jul</c:v>
                </c:pt>
                <c:pt idx="6">
                  <c:v>Jun</c:v>
                </c:pt>
                <c:pt idx="7">
                  <c:v>May</c:v>
                </c:pt>
                <c:pt idx="8">
                  <c:v>Apr</c:v>
                </c:pt>
                <c:pt idx="9">
                  <c:v>Mar</c:v>
                </c:pt>
                <c:pt idx="10">
                  <c:v>Feb</c:v>
                </c:pt>
                <c:pt idx="11">
                  <c:v>Jan</c:v>
                </c:pt>
              </c:strCache>
            </c:strRef>
          </c:cat>
          <c:val>
            <c:numRef>
              <c:f>'Town Hall'!$L$6:$L$17</c:f>
              <c:numCache>
                <c:formatCode>#,##0.0</c:formatCode>
                <c:ptCount val="12"/>
                <c:pt idx="0">
                  <c:v>101.4</c:v>
                </c:pt>
                <c:pt idx="1">
                  <c:v>107.3</c:v>
                </c:pt>
                <c:pt idx="2">
                  <c:v>98.3</c:v>
                </c:pt>
                <c:pt idx="3">
                  <c:v>137.19999999999999</c:v>
                </c:pt>
                <c:pt idx="4">
                  <c:v>142.4</c:v>
                </c:pt>
                <c:pt idx="5">
                  <c:v>140.5</c:v>
                </c:pt>
                <c:pt idx="6">
                  <c:v>148.30000000000001</c:v>
                </c:pt>
                <c:pt idx="7">
                  <c:v>122</c:v>
                </c:pt>
                <c:pt idx="8">
                  <c:v>105.4</c:v>
                </c:pt>
                <c:pt idx="9">
                  <c:v>105.4</c:v>
                </c:pt>
                <c:pt idx="10">
                  <c:v>101.3</c:v>
                </c:pt>
                <c:pt idx="11">
                  <c:v>101.3</c:v>
                </c:pt>
              </c:numCache>
            </c:numRef>
          </c:val>
        </c:ser>
        <c:axId val="46437120"/>
        <c:axId val="46438656"/>
      </c:barChart>
      <c:catAx>
        <c:axId val="46437120"/>
        <c:scaling>
          <c:orientation val="maxMin"/>
        </c:scaling>
        <c:axPos val="b"/>
        <c:numFmt formatCode="General" sourceLinked="1"/>
        <c:tickLblPos val="nextTo"/>
        <c:crossAx val="46438656"/>
        <c:crosses val="autoZero"/>
        <c:auto val="1"/>
        <c:lblAlgn val="ctr"/>
        <c:lblOffset val="100"/>
      </c:catAx>
      <c:valAx>
        <c:axId val="4643865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kW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.0" sourceLinked="1"/>
        <c:tickLblPos val="nextTo"/>
        <c:crossAx val="4643712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42477937289617457"/>
          <c:y val="0.9218009478672986"/>
          <c:w val="0.14749283781117173"/>
          <c:h val="5.6872037914691941E-2"/>
        </c:manualLayout>
      </c:layout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Town Hall Electrical Cost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v>2009</c:v>
          </c:tx>
          <c:spPr>
            <a:ln>
              <a:solidFill>
                <a:sysClr val="windowText" lastClr="000000"/>
              </a:solidFill>
            </a:ln>
          </c:spPr>
          <c:cat>
            <c:strRef>
              <c:f>'Town Hall'!$A$6:$A$17</c:f>
              <c:strCache>
                <c:ptCount val="12"/>
                <c:pt idx="0">
                  <c:v>Dec</c:v>
                </c:pt>
                <c:pt idx="1">
                  <c:v>Nov</c:v>
                </c:pt>
                <c:pt idx="2">
                  <c:v>Oct</c:v>
                </c:pt>
                <c:pt idx="3">
                  <c:v>Sep</c:v>
                </c:pt>
                <c:pt idx="4">
                  <c:v>Aug</c:v>
                </c:pt>
                <c:pt idx="5">
                  <c:v>Jul</c:v>
                </c:pt>
                <c:pt idx="6">
                  <c:v>Jun</c:v>
                </c:pt>
                <c:pt idx="7">
                  <c:v>May</c:v>
                </c:pt>
                <c:pt idx="8">
                  <c:v>Apr</c:v>
                </c:pt>
                <c:pt idx="9">
                  <c:v>Mar</c:v>
                </c:pt>
                <c:pt idx="10">
                  <c:v>Feb</c:v>
                </c:pt>
                <c:pt idx="11">
                  <c:v>Jan</c:v>
                </c:pt>
              </c:strCache>
            </c:strRef>
          </c:cat>
          <c:val>
            <c:numRef>
              <c:f>'Town Hall'!$M$18:$M$29</c:f>
              <c:numCache>
                <c:formatCode>_("$"* #,##0_);_("$"* \(#,##0\);_("$"* "-"??_);_(@_)</c:formatCode>
                <c:ptCount val="12"/>
                <c:pt idx="0">
                  <c:v>2225.35</c:v>
                </c:pt>
                <c:pt idx="1">
                  <c:v>2144.42</c:v>
                </c:pt>
                <c:pt idx="2">
                  <c:v>1209.3499999999999</c:v>
                </c:pt>
                <c:pt idx="3">
                  <c:v>2293.61</c:v>
                </c:pt>
                <c:pt idx="4">
                  <c:v>2466.41</c:v>
                </c:pt>
                <c:pt idx="5">
                  <c:v>2372.7199999999998</c:v>
                </c:pt>
                <c:pt idx="6">
                  <c:v>2172.2600000000002</c:v>
                </c:pt>
                <c:pt idx="7">
                  <c:v>2312.2600000000002</c:v>
                </c:pt>
                <c:pt idx="8">
                  <c:v>2192.9899999999998</c:v>
                </c:pt>
                <c:pt idx="9">
                  <c:v>2204.42</c:v>
                </c:pt>
                <c:pt idx="10">
                  <c:v>2217.4299999999998</c:v>
                </c:pt>
                <c:pt idx="11">
                  <c:v>2198.2800000000002</c:v>
                </c:pt>
              </c:numCache>
            </c:numRef>
          </c:val>
        </c:ser>
        <c:ser>
          <c:idx val="1"/>
          <c:order val="1"/>
          <c:tx>
            <c:v>2010</c:v>
          </c:tx>
          <c:spPr>
            <a:ln>
              <a:solidFill>
                <a:sysClr val="windowText" lastClr="000000"/>
              </a:solidFill>
            </a:ln>
          </c:spPr>
          <c:cat>
            <c:strRef>
              <c:f>'Town Hall'!$A$6:$A$17</c:f>
              <c:strCache>
                <c:ptCount val="12"/>
                <c:pt idx="0">
                  <c:v>Dec</c:v>
                </c:pt>
                <c:pt idx="1">
                  <c:v>Nov</c:v>
                </c:pt>
                <c:pt idx="2">
                  <c:v>Oct</c:v>
                </c:pt>
                <c:pt idx="3">
                  <c:v>Sep</c:v>
                </c:pt>
                <c:pt idx="4">
                  <c:v>Aug</c:v>
                </c:pt>
                <c:pt idx="5">
                  <c:v>Jul</c:v>
                </c:pt>
                <c:pt idx="6">
                  <c:v>Jun</c:v>
                </c:pt>
                <c:pt idx="7">
                  <c:v>May</c:v>
                </c:pt>
                <c:pt idx="8">
                  <c:v>Apr</c:v>
                </c:pt>
                <c:pt idx="9">
                  <c:v>Mar</c:v>
                </c:pt>
                <c:pt idx="10">
                  <c:v>Feb</c:v>
                </c:pt>
                <c:pt idx="11">
                  <c:v>Jan</c:v>
                </c:pt>
              </c:strCache>
            </c:strRef>
          </c:cat>
          <c:val>
            <c:numRef>
              <c:f>'Town Hall'!$M$6:$M$17</c:f>
              <c:numCache>
                <c:formatCode>_("$"* #,##0_);_("$"* \(#,##0\);_("$"* "-"??_);_(@_)</c:formatCode>
                <c:ptCount val="12"/>
                <c:pt idx="0">
                  <c:v>2350</c:v>
                </c:pt>
                <c:pt idx="1">
                  <c:v>2396.15</c:v>
                </c:pt>
                <c:pt idx="2">
                  <c:v>2245.7600000000002</c:v>
                </c:pt>
                <c:pt idx="3">
                  <c:v>2645.63</c:v>
                </c:pt>
                <c:pt idx="4">
                  <c:v>2715.76</c:v>
                </c:pt>
                <c:pt idx="5">
                  <c:v>2669.77</c:v>
                </c:pt>
                <c:pt idx="6">
                  <c:v>2662</c:v>
                </c:pt>
                <c:pt idx="7">
                  <c:v>2295.6999999999998</c:v>
                </c:pt>
                <c:pt idx="8">
                  <c:v>2357.4299999999998</c:v>
                </c:pt>
                <c:pt idx="9">
                  <c:v>2396.4499999999998</c:v>
                </c:pt>
                <c:pt idx="10">
                  <c:v>2261.88</c:v>
                </c:pt>
                <c:pt idx="11">
                  <c:v>2314.6799999999998</c:v>
                </c:pt>
              </c:numCache>
            </c:numRef>
          </c:val>
        </c:ser>
        <c:axId val="46486656"/>
        <c:axId val="46488576"/>
      </c:barChart>
      <c:lineChart>
        <c:grouping val="standard"/>
        <c:ser>
          <c:idx val="2"/>
          <c:order val="2"/>
          <c:tx>
            <c:v>2009 Unit Cost</c:v>
          </c:tx>
          <c:spPr>
            <a:ln w="12700">
              <a:solidFill>
                <a:sysClr val="windowText" lastClr="000000"/>
              </a:solidFill>
            </a:ln>
          </c:spPr>
          <c:marker>
            <c:symbol val="triangle"/>
            <c:size val="8"/>
            <c:spPr>
              <a:solidFill>
                <a:srgbClr val="9BBB59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'Town Hall'!$A$6:$A$17</c:f>
              <c:strCache>
                <c:ptCount val="12"/>
                <c:pt idx="0">
                  <c:v>Dec</c:v>
                </c:pt>
                <c:pt idx="1">
                  <c:v>Nov</c:v>
                </c:pt>
                <c:pt idx="2">
                  <c:v>Oct</c:v>
                </c:pt>
                <c:pt idx="3">
                  <c:v>Sep</c:v>
                </c:pt>
                <c:pt idx="4">
                  <c:v>Aug</c:v>
                </c:pt>
                <c:pt idx="5">
                  <c:v>Jul</c:v>
                </c:pt>
                <c:pt idx="6">
                  <c:v>Jun</c:v>
                </c:pt>
                <c:pt idx="7">
                  <c:v>May</c:v>
                </c:pt>
                <c:pt idx="8">
                  <c:v>Apr</c:v>
                </c:pt>
                <c:pt idx="9">
                  <c:v>Mar</c:v>
                </c:pt>
                <c:pt idx="10">
                  <c:v>Feb</c:v>
                </c:pt>
                <c:pt idx="11">
                  <c:v>Jan</c:v>
                </c:pt>
              </c:strCache>
            </c:strRef>
          </c:cat>
          <c:val>
            <c:numRef>
              <c:f>'Town Hall'!$N$18:$N$29</c:f>
              <c:numCache>
                <c:formatCode>_("$"* #,##0.000_);_("$"* \(#,##0.000\);_("$"* "-"??_);_(@_)</c:formatCode>
                <c:ptCount val="12"/>
                <c:pt idx="0">
                  <c:v>4.6245843724023274E-2</c:v>
                </c:pt>
                <c:pt idx="1">
                  <c:v>5.8399237472766888E-2</c:v>
                </c:pt>
                <c:pt idx="2">
                  <c:v>0.25194791666666666</c:v>
                </c:pt>
                <c:pt idx="3">
                  <c:v>6.4354938271604947E-2</c:v>
                </c:pt>
                <c:pt idx="4">
                  <c:v>5.3945975503062113E-2</c:v>
                </c:pt>
                <c:pt idx="5">
                  <c:v>5.7312077294685987E-2</c:v>
                </c:pt>
                <c:pt idx="6">
                  <c:v>7.0436446173800266E-2</c:v>
                </c:pt>
                <c:pt idx="7">
                  <c:v>7.1898631840796021E-2</c:v>
                </c:pt>
                <c:pt idx="8">
                  <c:v>5.5886595310907235E-2</c:v>
                </c:pt>
                <c:pt idx="9">
                  <c:v>6.3127720504009166E-2</c:v>
                </c:pt>
                <c:pt idx="10">
                  <c:v>5.8108752620545066E-2</c:v>
                </c:pt>
                <c:pt idx="11">
                  <c:v>5.7788643533123032E-2</c:v>
                </c:pt>
              </c:numCache>
            </c:numRef>
          </c:val>
        </c:ser>
        <c:ser>
          <c:idx val="3"/>
          <c:order val="3"/>
          <c:tx>
            <c:v>2010 Unit Cost</c:v>
          </c:tx>
          <c:spPr>
            <a:ln w="1270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'Town Hall'!$A$6:$A$17</c:f>
              <c:strCache>
                <c:ptCount val="12"/>
                <c:pt idx="0">
                  <c:v>Dec</c:v>
                </c:pt>
                <c:pt idx="1">
                  <c:v>Nov</c:v>
                </c:pt>
                <c:pt idx="2">
                  <c:v>Oct</c:v>
                </c:pt>
                <c:pt idx="3">
                  <c:v>Sep</c:v>
                </c:pt>
                <c:pt idx="4">
                  <c:v>Aug</c:v>
                </c:pt>
                <c:pt idx="5">
                  <c:v>Jul</c:v>
                </c:pt>
                <c:pt idx="6">
                  <c:v>Jun</c:v>
                </c:pt>
                <c:pt idx="7">
                  <c:v>May</c:v>
                </c:pt>
                <c:pt idx="8">
                  <c:v>Apr</c:v>
                </c:pt>
                <c:pt idx="9">
                  <c:v>Mar</c:v>
                </c:pt>
                <c:pt idx="10">
                  <c:v>Feb</c:v>
                </c:pt>
                <c:pt idx="11">
                  <c:v>Jan</c:v>
                </c:pt>
              </c:strCache>
            </c:strRef>
          </c:cat>
          <c:val>
            <c:numRef>
              <c:f>'Town Hall'!$N$6:$N$17</c:f>
              <c:numCache>
                <c:formatCode>_("$"* #,##0.000_);_("$"* \(#,##0.000\);_("$"* "-"??_);_(@_)</c:formatCode>
                <c:ptCount val="12"/>
                <c:pt idx="0">
                  <c:v>6.4631463146314627E-2</c:v>
                </c:pt>
                <c:pt idx="1">
                  <c:v>6.61189293598234E-2</c:v>
                </c:pt>
                <c:pt idx="2">
                  <c:v>7.9299435028248599E-2</c:v>
                </c:pt>
                <c:pt idx="3">
                  <c:v>7.1119086021505379E-2</c:v>
                </c:pt>
                <c:pt idx="4">
                  <c:v>6.7758483033932143E-2</c:v>
                </c:pt>
                <c:pt idx="5">
                  <c:v>7.2000269687162888E-2</c:v>
                </c:pt>
                <c:pt idx="6">
                  <c:v>7.9510155316606934E-2</c:v>
                </c:pt>
                <c:pt idx="7">
                  <c:v>0.13964111922141118</c:v>
                </c:pt>
                <c:pt idx="8">
                  <c:v>5.5028711484593831E-2</c:v>
                </c:pt>
                <c:pt idx="9">
                  <c:v>5.1337832047986288E-2</c:v>
                </c:pt>
                <c:pt idx="10">
                  <c:v>6.1598039215686275E-2</c:v>
                </c:pt>
                <c:pt idx="11">
                  <c:v>5.5428160919540226E-2</c:v>
                </c:pt>
              </c:numCache>
            </c:numRef>
          </c:val>
        </c:ser>
        <c:marker val="1"/>
        <c:axId val="46511232"/>
        <c:axId val="46512768"/>
      </c:lineChart>
      <c:catAx>
        <c:axId val="46486656"/>
        <c:scaling>
          <c:orientation val="maxMin"/>
        </c:scaling>
        <c:axPos val="b"/>
        <c:numFmt formatCode="General" sourceLinked="1"/>
        <c:tickLblPos val="nextTo"/>
        <c:crossAx val="46488576"/>
        <c:crosses val="autoZero"/>
        <c:auto val="1"/>
        <c:lblAlgn val="ctr"/>
        <c:lblOffset val="100"/>
      </c:catAx>
      <c:valAx>
        <c:axId val="4648857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$/kWh</a:t>
                </a:r>
              </a:p>
            </c:rich>
          </c:tx>
          <c:spPr>
            <a:noFill/>
            <a:ln w="25400">
              <a:noFill/>
            </a:ln>
          </c:spPr>
        </c:title>
        <c:numFmt formatCode="_(&quot;$&quot;* #,##0_);_(&quot;$&quot;* \(#,##0\);_(&quot;$&quot;* &quot;-&quot;??_);_(@_)" sourceLinked="1"/>
        <c:tickLblPos val="nextTo"/>
        <c:crossAx val="46486656"/>
        <c:crosses val="max"/>
        <c:crossBetween val="between"/>
      </c:valAx>
      <c:catAx>
        <c:axId val="46511232"/>
        <c:scaling>
          <c:orientation val="maxMin"/>
        </c:scaling>
        <c:delete val="1"/>
        <c:axPos val="b"/>
        <c:tickLblPos val="none"/>
        <c:crossAx val="46512768"/>
        <c:crosses val="autoZero"/>
        <c:auto val="1"/>
        <c:lblAlgn val="ctr"/>
        <c:lblOffset val="100"/>
      </c:catAx>
      <c:valAx>
        <c:axId val="4651276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$/kWh</a:t>
                </a:r>
              </a:p>
            </c:rich>
          </c:tx>
          <c:spPr>
            <a:noFill/>
            <a:ln w="25400">
              <a:noFill/>
            </a:ln>
          </c:spPr>
        </c:title>
        <c:numFmt formatCode="_(&quot;$&quot;* #,##0.000_);_(&quot;$&quot;* \(#,##0.000\);_(&quot;$&quot;* &quot;-&quot;??_);_(@_)" sourceLinked="1"/>
        <c:majorTickMark val="none"/>
        <c:tickLblPos val="none"/>
        <c:crossAx val="46511232"/>
        <c:crosses val="max"/>
        <c:crossBetween val="between"/>
      </c:valAx>
      <c:spPr>
        <a:solidFill>
          <a:sysClr val="window" lastClr="FFFFFF"/>
        </a:solidFill>
      </c:spPr>
    </c:plotArea>
    <c:legend>
      <c:legendPos val="r"/>
      <c:layout>
        <c:manualLayout>
          <c:xMode val="edge"/>
          <c:yMode val="edge"/>
          <c:x val="0.19469054591074667"/>
          <c:y val="0.9218009478672986"/>
          <c:w val="0.60619556340391578"/>
          <c:h val="5.6872037914691941E-2"/>
        </c:manualLayout>
      </c:layout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Vehicle Maintenance Garage Consumption</a:t>
            </a:r>
            <a:r>
              <a:rPr lang="en-US" sz="1600" baseline="0"/>
              <a:t> (kWh)</a:t>
            </a:r>
            <a:endParaRPr lang="en-US" sz="1600"/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v>2009</c:v>
          </c:tx>
          <c:spPr>
            <a:ln>
              <a:solidFill>
                <a:sysClr val="windowText" lastClr="000000"/>
              </a:solidFill>
            </a:ln>
          </c:spPr>
          <c:cat>
            <c:strRef>
              <c:f>'Vehicle Maint. Garage'!$A$6:$A$17</c:f>
              <c:strCache>
                <c:ptCount val="12"/>
                <c:pt idx="0">
                  <c:v>Dec</c:v>
                </c:pt>
                <c:pt idx="1">
                  <c:v>Nov</c:v>
                </c:pt>
                <c:pt idx="2">
                  <c:v>Oct</c:v>
                </c:pt>
                <c:pt idx="3">
                  <c:v>Sep</c:v>
                </c:pt>
                <c:pt idx="4">
                  <c:v>Aug</c:v>
                </c:pt>
                <c:pt idx="5">
                  <c:v>Jul</c:v>
                </c:pt>
                <c:pt idx="6">
                  <c:v>Jun</c:v>
                </c:pt>
                <c:pt idx="7">
                  <c:v>May</c:v>
                </c:pt>
                <c:pt idx="8">
                  <c:v>Apr</c:v>
                </c:pt>
                <c:pt idx="9">
                  <c:v>Mar</c:v>
                </c:pt>
                <c:pt idx="10">
                  <c:v>Feb</c:v>
                </c:pt>
                <c:pt idx="11">
                  <c:v>Jan</c:v>
                </c:pt>
              </c:strCache>
            </c:strRef>
          </c:cat>
          <c:val>
            <c:numRef>
              <c:f>'Vehicle Maint. Garage'!$D$18:$D$29</c:f>
              <c:numCache>
                <c:formatCode>#,##0</c:formatCode>
                <c:ptCount val="12"/>
                <c:pt idx="0">
                  <c:v>3160</c:v>
                </c:pt>
                <c:pt idx="1">
                  <c:v>720</c:v>
                </c:pt>
                <c:pt idx="2">
                  <c:v>520</c:v>
                </c:pt>
                <c:pt idx="3">
                  <c:v>320</c:v>
                </c:pt>
                <c:pt idx="4">
                  <c:v>600</c:v>
                </c:pt>
                <c:pt idx="5">
                  <c:v>560</c:v>
                </c:pt>
                <c:pt idx="6">
                  <c:v>440</c:v>
                </c:pt>
                <c:pt idx="7">
                  <c:v>320</c:v>
                </c:pt>
                <c:pt idx="8">
                  <c:v>520</c:v>
                </c:pt>
                <c:pt idx="9">
                  <c:v>2400</c:v>
                </c:pt>
              </c:numCache>
            </c:numRef>
          </c:val>
        </c:ser>
        <c:ser>
          <c:idx val="1"/>
          <c:order val="1"/>
          <c:tx>
            <c:v>2010</c:v>
          </c:tx>
          <c:spPr>
            <a:ln>
              <a:solidFill>
                <a:sysClr val="windowText" lastClr="000000"/>
              </a:solidFill>
            </a:ln>
          </c:spPr>
          <c:cat>
            <c:strRef>
              <c:f>'Vehicle Maint. Garage'!$A$6:$A$17</c:f>
              <c:strCache>
                <c:ptCount val="12"/>
                <c:pt idx="0">
                  <c:v>Dec</c:v>
                </c:pt>
                <c:pt idx="1">
                  <c:v>Nov</c:v>
                </c:pt>
                <c:pt idx="2">
                  <c:v>Oct</c:v>
                </c:pt>
                <c:pt idx="3">
                  <c:v>Sep</c:v>
                </c:pt>
                <c:pt idx="4">
                  <c:v>Aug</c:v>
                </c:pt>
                <c:pt idx="5">
                  <c:v>Jul</c:v>
                </c:pt>
                <c:pt idx="6">
                  <c:v>Jun</c:v>
                </c:pt>
                <c:pt idx="7">
                  <c:v>May</c:v>
                </c:pt>
                <c:pt idx="8">
                  <c:v>Apr</c:v>
                </c:pt>
                <c:pt idx="9">
                  <c:v>Mar</c:v>
                </c:pt>
                <c:pt idx="10">
                  <c:v>Feb</c:v>
                </c:pt>
                <c:pt idx="11">
                  <c:v>Jan</c:v>
                </c:pt>
              </c:strCache>
            </c:strRef>
          </c:cat>
          <c:val>
            <c:numRef>
              <c:f>'Vehicle Maint. Garage'!$D$6:$D$17</c:f>
              <c:numCache>
                <c:formatCode>#,##0</c:formatCode>
                <c:ptCount val="12"/>
                <c:pt idx="0">
                  <c:v>3760</c:v>
                </c:pt>
                <c:pt idx="1">
                  <c:v>1400</c:v>
                </c:pt>
                <c:pt idx="2">
                  <c:v>560</c:v>
                </c:pt>
                <c:pt idx="3">
                  <c:v>560</c:v>
                </c:pt>
                <c:pt idx="4">
                  <c:v>640</c:v>
                </c:pt>
                <c:pt idx="5">
                  <c:v>680</c:v>
                </c:pt>
                <c:pt idx="6">
                  <c:v>720</c:v>
                </c:pt>
                <c:pt idx="7">
                  <c:v>1040</c:v>
                </c:pt>
                <c:pt idx="8">
                  <c:v>1840</c:v>
                </c:pt>
                <c:pt idx="9">
                  <c:v>2240</c:v>
                </c:pt>
                <c:pt idx="10">
                  <c:v>5120</c:v>
                </c:pt>
                <c:pt idx="11">
                  <c:v>6240</c:v>
                </c:pt>
              </c:numCache>
            </c:numRef>
          </c:val>
        </c:ser>
        <c:axId val="46544768"/>
        <c:axId val="46555136"/>
      </c:barChart>
      <c:lineChart>
        <c:grouping val="standard"/>
        <c:ser>
          <c:idx val="2"/>
          <c:order val="2"/>
          <c:tx>
            <c:v>2009 30 Day Average</c:v>
          </c:tx>
          <c:spPr>
            <a:ln w="12700">
              <a:solidFill>
                <a:schemeClr val="tx1"/>
              </a:solidFill>
            </a:ln>
          </c:spPr>
          <c:marker>
            <c:symbol val="triangle"/>
            <c:size val="8"/>
            <c:spPr>
              <a:solidFill>
                <a:schemeClr val="accent3"/>
              </a:solidFill>
              <a:ln>
                <a:solidFill>
                  <a:sysClr val="windowText" lastClr="000000"/>
                </a:solidFill>
              </a:ln>
            </c:spPr>
          </c:marker>
          <c:val>
            <c:numRef>
              <c:f>'Vehicle Maint. Garage'!$E$18:$E$29</c:f>
              <c:numCache>
                <c:formatCode>#,##0</c:formatCode>
                <c:ptCount val="12"/>
                <c:pt idx="0">
                  <c:v>2962.5</c:v>
                </c:pt>
                <c:pt idx="1">
                  <c:v>744.82758620689651</c:v>
                </c:pt>
                <c:pt idx="2">
                  <c:v>537.93103448275861</c:v>
                </c:pt>
                <c:pt idx="3">
                  <c:v>320</c:v>
                </c:pt>
                <c:pt idx="4">
                  <c:v>580.64516129032256</c:v>
                </c:pt>
                <c:pt idx="5">
                  <c:v>541.93548387096769</c:v>
                </c:pt>
                <c:pt idx="6">
                  <c:v>412.5</c:v>
                </c:pt>
                <c:pt idx="7">
                  <c:v>342.85714285714283</c:v>
                </c:pt>
                <c:pt idx="8">
                  <c:v>503.22580645161287</c:v>
                </c:pt>
                <c:pt idx="9">
                  <c:v>2571.4285714285716</c:v>
                </c:pt>
              </c:numCache>
            </c:numRef>
          </c:val>
        </c:ser>
        <c:ser>
          <c:idx val="3"/>
          <c:order val="3"/>
          <c:tx>
            <c:v>2010 30 Day Average</c:v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6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</c:spPr>
          </c:marker>
          <c:val>
            <c:numRef>
              <c:f>'Vehicle Maint. Garage'!$E$6:$E$17</c:f>
              <c:numCache>
                <c:formatCode>#,##0</c:formatCode>
                <c:ptCount val="12"/>
                <c:pt idx="0">
                  <c:v>3760</c:v>
                </c:pt>
                <c:pt idx="1">
                  <c:v>1354.8387096774193</c:v>
                </c:pt>
                <c:pt idx="2">
                  <c:v>579.31034482758616</c:v>
                </c:pt>
                <c:pt idx="3">
                  <c:v>560</c:v>
                </c:pt>
                <c:pt idx="4">
                  <c:v>600</c:v>
                </c:pt>
                <c:pt idx="5">
                  <c:v>680</c:v>
                </c:pt>
                <c:pt idx="6">
                  <c:v>720</c:v>
                </c:pt>
                <c:pt idx="7">
                  <c:v>1114.2857142857142</c:v>
                </c:pt>
                <c:pt idx="8">
                  <c:v>1672.7272727272725</c:v>
                </c:pt>
                <c:pt idx="9">
                  <c:v>2317.2413793103447</c:v>
                </c:pt>
                <c:pt idx="10">
                  <c:v>5296.5517241379312</c:v>
                </c:pt>
                <c:pt idx="11">
                  <c:v>5505.8823529411766</c:v>
                </c:pt>
              </c:numCache>
            </c:numRef>
          </c:val>
        </c:ser>
        <c:marker val="1"/>
        <c:axId val="46544768"/>
        <c:axId val="46555136"/>
      </c:lineChart>
      <c:catAx>
        <c:axId val="46544768"/>
        <c:scaling>
          <c:orientation val="maxMin"/>
        </c:scaling>
        <c:axPos val="b"/>
        <c:numFmt formatCode="General" sourceLinked="1"/>
        <c:tickLblPos val="nextTo"/>
        <c:crossAx val="46555136"/>
        <c:crosses val="autoZero"/>
        <c:auto val="1"/>
        <c:lblAlgn val="ctr"/>
        <c:lblOffset val="100"/>
      </c:catAx>
      <c:valAx>
        <c:axId val="4655513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kWh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1"/>
        <c:tickLblPos val="nextTo"/>
        <c:crossAx val="46544768"/>
        <c:crosses val="max"/>
        <c:crossBetween val="between"/>
      </c:valAx>
      <c:spPr>
        <a:solidFill>
          <a:sysClr val="window" lastClr="FFFFFF"/>
        </a:solidFill>
      </c:spPr>
    </c:plotArea>
    <c:legend>
      <c:legendPos val="b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Vehicle Maintenance Garage Demand (kW)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v>2009</c:v>
          </c:tx>
          <c:spPr>
            <a:ln>
              <a:solidFill>
                <a:sysClr val="windowText" lastClr="000000"/>
              </a:solidFill>
            </a:ln>
          </c:spPr>
          <c:cat>
            <c:strRef>
              <c:f>'Vehicle Maint. Garage'!$A$6:$A$17</c:f>
              <c:strCache>
                <c:ptCount val="12"/>
                <c:pt idx="0">
                  <c:v>Dec</c:v>
                </c:pt>
                <c:pt idx="1">
                  <c:v>Nov</c:v>
                </c:pt>
                <c:pt idx="2">
                  <c:v>Oct</c:v>
                </c:pt>
                <c:pt idx="3">
                  <c:v>Sep</c:v>
                </c:pt>
                <c:pt idx="4">
                  <c:v>Aug</c:v>
                </c:pt>
                <c:pt idx="5">
                  <c:v>Jul</c:v>
                </c:pt>
                <c:pt idx="6">
                  <c:v>Jun</c:v>
                </c:pt>
                <c:pt idx="7">
                  <c:v>May</c:v>
                </c:pt>
                <c:pt idx="8">
                  <c:v>Apr</c:v>
                </c:pt>
                <c:pt idx="9">
                  <c:v>Mar</c:v>
                </c:pt>
                <c:pt idx="10">
                  <c:v>Feb</c:v>
                </c:pt>
                <c:pt idx="11">
                  <c:v>Jan</c:v>
                </c:pt>
              </c:strCache>
            </c:strRef>
          </c:cat>
          <c:val>
            <c:numRef>
              <c:f>'Vehicle Maint. Garage'!$F$18:$F$29</c:f>
              <c:numCache>
                <c:formatCode>#,##0.0</c:formatCode>
                <c:ptCount val="12"/>
                <c:pt idx="0">
                  <c:v>20.7</c:v>
                </c:pt>
                <c:pt idx="1">
                  <c:v>3.8</c:v>
                </c:pt>
                <c:pt idx="2">
                  <c:v>3.7</c:v>
                </c:pt>
                <c:pt idx="3">
                  <c:v>1.4</c:v>
                </c:pt>
                <c:pt idx="4">
                  <c:v>1.9</c:v>
                </c:pt>
                <c:pt idx="5">
                  <c:v>2.7</c:v>
                </c:pt>
                <c:pt idx="6">
                  <c:v>1.5</c:v>
                </c:pt>
                <c:pt idx="7">
                  <c:v>1.5</c:v>
                </c:pt>
                <c:pt idx="8">
                  <c:v>6.4</c:v>
                </c:pt>
                <c:pt idx="9">
                  <c:v>16.3</c:v>
                </c:pt>
              </c:numCache>
            </c:numRef>
          </c:val>
        </c:ser>
        <c:ser>
          <c:idx val="1"/>
          <c:order val="1"/>
          <c:tx>
            <c:v>2010</c:v>
          </c:tx>
          <c:spPr>
            <a:ln>
              <a:solidFill>
                <a:sysClr val="windowText" lastClr="000000"/>
              </a:solidFill>
            </a:ln>
          </c:spPr>
          <c:cat>
            <c:strRef>
              <c:f>'Vehicle Maint. Garage'!$A$6:$A$17</c:f>
              <c:strCache>
                <c:ptCount val="12"/>
                <c:pt idx="0">
                  <c:v>Dec</c:v>
                </c:pt>
                <c:pt idx="1">
                  <c:v>Nov</c:v>
                </c:pt>
                <c:pt idx="2">
                  <c:v>Oct</c:v>
                </c:pt>
                <c:pt idx="3">
                  <c:v>Sep</c:v>
                </c:pt>
                <c:pt idx="4">
                  <c:v>Aug</c:v>
                </c:pt>
                <c:pt idx="5">
                  <c:v>Jul</c:v>
                </c:pt>
                <c:pt idx="6">
                  <c:v>Jun</c:v>
                </c:pt>
                <c:pt idx="7">
                  <c:v>May</c:v>
                </c:pt>
                <c:pt idx="8">
                  <c:v>Apr</c:v>
                </c:pt>
                <c:pt idx="9">
                  <c:v>Mar</c:v>
                </c:pt>
                <c:pt idx="10">
                  <c:v>Feb</c:v>
                </c:pt>
                <c:pt idx="11">
                  <c:v>Jan</c:v>
                </c:pt>
              </c:strCache>
            </c:strRef>
          </c:cat>
          <c:val>
            <c:numRef>
              <c:f>'Vehicle Maint. Garage'!$F$6:$F$17</c:f>
              <c:numCache>
                <c:formatCode>#,##0.0</c:formatCode>
                <c:ptCount val="12"/>
                <c:pt idx="0">
                  <c:v>15.4</c:v>
                </c:pt>
                <c:pt idx="1">
                  <c:v>5.4</c:v>
                </c:pt>
                <c:pt idx="2">
                  <c:v>3.6</c:v>
                </c:pt>
                <c:pt idx="3">
                  <c:v>2.6</c:v>
                </c:pt>
                <c:pt idx="4">
                  <c:v>2.4</c:v>
                </c:pt>
                <c:pt idx="5">
                  <c:v>2.4</c:v>
                </c:pt>
                <c:pt idx="6">
                  <c:v>2.2999999999999998</c:v>
                </c:pt>
                <c:pt idx="7">
                  <c:v>3.4</c:v>
                </c:pt>
                <c:pt idx="8">
                  <c:v>6</c:v>
                </c:pt>
                <c:pt idx="9">
                  <c:v>10.199999999999999</c:v>
                </c:pt>
                <c:pt idx="10">
                  <c:v>18.7</c:v>
                </c:pt>
                <c:pt idx="11">
                  <c:v>20.5</c:v>
                </c:pt>
              </c:numCache>
            </c:numRef>
          </c:val>
        </c:ser>
        <c:axId val="46588288"/>
        <c:axId val="46589824"/>
      </c:barChart>
      <c:catAx>
        <c:axId val="46588288"/>
        <c:scaling>
          <c:orientation val="maxMin"/>
        </c:scaling>
        <c:axPos val="b"/>
        <c:numFmt formatCode="General" sourceLinked="1"/>
        <c:tickLblPos val="nextTo"/>
        <c:crossAx val="46589824"/>
        <c:crosses val="autoZero"/>
        <c:auto val="1"/>
        <c:lblAlgn val="ctr"/>
        <c:lblOffset val="100"/>
      </c:catAx>
      <c:valAx>
        <c:axId val="4658982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kW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.0" sourceLinked="1"/>
        <c:tickLblPos val="nextTo"/>
        <c:crossAx val="46588288"/>
        <c:crosses val="max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Vehicle Maintenance Garage Electrical Cost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v>2009</c:v>
          </c:tx>
          <c:spPr>
            <a:ln>
              <a:solidFill>
                <a:sysClr val="windowText" lastClr="000000"/>
              </a:solidFill>
            </a:ln>
          </c:spPr>
          <c:cat>
            <c:strRef>
              <c:f>'Vehicle Maint. Garage'!$A$6:$A$17</c:f>
              <c:strCache>
                <c:ptCount val="12"/>
                <c:pt idx="0">
                  <c:v>Dec</c:v>
                </c:pt>
                <c:pt idx="1">
                  <c:v>Nov</c:v>
                </c:pt>
                <c:pt idx="2">
                  <c:v>Oct</c:v>
                </c:pt>
                <c:pt idx="3">
                  <c:v>Sep</c:v>
                </c:pt>
                <c:pt idx="4">
                  <c:v>Aug</c:v>
                </c:pt>
                <c:pt idx="5">
                  <c:v>Jul</c:v>
                </c:pt>
                <c:pt idx="6">
                  <c:v>Jun</c:v>
                </c:pt>
                <c:pt idx="7">
                  <c:v>May</c:v>
                </c:pt>
                <c:pt idx="8">
                  <c:v>Apr</c:v>
                </c:pt>
                <c:pt idx="9">
                  <c:v>Mar</c:v>
                </c:pt>
                <c:pt idx="10">
                  <c:v>Feb</c:v>
                </c:pt>
                <c:pt idx="11">
                  <c:v>Jan</c:v>
                </c:pt>
              </c:strCache>
            </c:strRef>
          </c:cat>
          <c:val>
            <c:numRef>
              <c:f>'Vehicle Maint. Garage'!$G$18:$G$29</c:f>
              <c:numCache>
                <c:formatCode>_("$"* #,##0_);_("$"* \(#,##0\);_("$"* "-"??_);_(@_)</c:formatCode>
                <c:ptCount val="12"/>
                <c:pt idx="0">
                  <c:v>341.73</c:v>
                </c:pt>
                <c:pt idx="1">
                  <c:v>78.739999999999995</c:v>
                </c:pt>
                <c:pt idx="2">
                  <c:v>72.239999999999995</c:v>
                </c:pt>
                <c:pt idx="3">
                  <c:v>46.99</c:v>
                </c:pt>
                <c:pt idx="4">
                  <c:v>54.42</c:v>
                </c:pt>
                <c:pt idx="5">
                  <c:v>62.02</c:v>
                </c:pt>
                <c:pt idx="6">
                  <c:v>51.95</c:v>
                </c:pt>
                <c:pt idx="7">
                  <c:v>48.29</c:v>
                </c:pt>
                <c:pt idx="8">
                  <c:v>103.95</c:v>
                </c:pt>
                <c:pt idx="9">
                  <c:v>272.97000000000003</c:v>
                </c:pt>
              </c:numCache>
            </c:numRef>
          </c:val>
        </c:ser>
        <c:ser>
          <c:idx val="1"/>
          <c:order val="1"/>
          <c:tx>
            <c:v>2010</c:v>
          </c:tx>
          <c:spPr>
            <a:ln>
              <a:solidFill>
                <a:sysClr val="windowText" lastClr="000000"/>
              </a:solidFill>
            </a:ln>
          </c:spPr>
          <c:cat>
            <c:strRef>
              <c:f>'Vehicle Maint. Garage'!$A$6:$A$17</c:f>
              <c:strCache>
                <c:ptCount val="12"/>
                <c:pt idx="0">
                  <c:v>Dec</c:v>
                </c:pt>
                <c:pt idx="1">
                  <c:v>Nov</c:v>
                </c:pt>
                <c:pt idx="2">
                  <c:v>Oct</c:v>
                </c:pt>
                <c:pt idx="3">
                  <c:v>Sep</c:v>
                </c:pt>
                <c:pt idx="4">
                  <c:v>Aug</c:v>
                </c:pt>
                <c:pt idx="5">
                  <c:v>Jul</c:v>
                </c:pt>
                <c:pt idx="6">
                  <c:v>Jun</c:v>
                </c:pt>
                <c:pt idx="7">
                  <c:v>May</c:v>
                </c:pt>
                <c:pt idx="8">
                  <c:v>Apr</c:v>
                </c:pt>
                <c:pt idx="9">
                  <c:v>Mar</c:v>
                </c:pt>
                <c:pt idx="10">
                  <c:v>Feb</c:v>
                </c:pt>
                <c:pt idx="11">
                  <c:v>Jan</c:v>
                </c:pt>
              </c:strCache>
            </c:strRef>
          </c:cat>
          <c:val>
            <c:numRef>
              <c:f>'Vehicle Maint. Garage'!$G$6:$G$17</c:f>
              <c:numCache>
                <c:formatCode>_("$"* #,##0_);_("$"* \(#,##0\);_("$"* "-"??_);_(@_)</c:formatCode>
                <c:ptCount val="12"/>
                <c:pt idx="0">
                  <c:v>309.61</c:v>
                </c:pt>
                <c:pt idx="1">
                  <c:v>120.22</c:v>
                </c:pt>
                <c:pt idx="2">
                  <c:v>74.099999999999994</c:v>
                </c:pt>
                <c:pt idx="3">
                  <c:v>62</c:v>
                </c:pt>
                <c:pt idx="4">
                  <c:v>61.88</c:v>
                </c:pt>
                <c:pt idx="5">
                  <c:v>63.14</c:v>
                </c:pt>
                <c:pt idx="6">
                  <c:v>63.42</c:v>
                </c:pt>
                <c:pt idx="7">
                  <c:v>85.84</c:v>
                </c:pt>
                <c:pt idx="8">
                  <c:v>140.1</c:v>
                </c:pt>
                <c:pt idx="9">
                  <c:v>201.25</c:v>
                </c:pt>
                <c:pt idx="10">
                  <c:v>386.56</c:v>
                </c:pt>
                <c:pt idx="11">
                  <c:v>435.7</c:v>
                </c:pt>
              </c:numCache>
            </c:numRef>
          </c:val>
        </c:ser>
        <c:axId val="46630400"/>
        <c:axId val="46632320"/>
      </c:barChart>
      <c:lineChart>
        <c:grouping val="standard"/>
        <c:ser>
          <c:idx val="2"/>
          <c:order val="2"/>
          <c:tx>
            <c:v>2009 Unit Cost</c:v>
          </c:tx>
          <c:spPr>
            <a:ln w="12700">
              <a:solidFill>
                <a:sysClr val="windowText" lastClr="000000"/>
              </a:solidFill>
            </a:ln>
          </c:spPr>
          <c:marker>
            <c:symbol val="triangle"/>
            <c:size val="8"/>
            <c:spPr>
              <a:solidFill>
                <a:srgbClr val="9BBB59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'Vehicle Maint. Garage'!$A$6:$A$17</c:f>
              <c:strCache>
                <c:ptCount val="12"/>
                <c:pt idx="0">
                  <c:v>Dec</c:v>
                </c:pt>
                <c:pt idx="1">
                  <c:v>Nov</c:v>
                </c:pt>
                <c:pt idx="2">
                  <c:v>Oct</c:v>
                </c:pt>
                <c:pt idx="3">
                  <c:v>Sep</c:v>
                </c:pt>
                <c:pt idx="4">
                  <c:v>Aug</c:v>
                </c:pt>
                <c:pt idx="5">
                  <c:v>Jul</c:v>
                </c:pt>
                <c:pt idx="6">
                  <c:v>Jun</c:v>
                </c:pt>
                <c:pt idx="7">
                  <c:v>May</c:v>
                </c:pt>
                <c:pt idx="8">
                  <c:v>Apr</c:v>
                </c:pt>
                <c:pt idx="9">
                  <c:v>Mar</c:v>
                </c:pt>
                <c:pt idx="10">
                  <c:v>Feb</c:v>
                </c:pt>
                <c:pt idx="11">
                  <c:v>Jan</c:v>
                </c:pt>
              </c:strCache>
            </c:strRef>
          </c:cat>
          <c:val>
            <c:numRef>
              <c:f>'Vehicle Maint. Garage'!$H$18:$H$29</c:f>
              <c:numCache>
                <c:formatCode>_("$"* #,##0.000_);_("$"* \(#,##0.000\);_("$"* "-"??_);_(@_)</c:formatCode>
                <c:ptCount val="12"/>
                <c:pt idx="0">
                  <c:v>0.10814240506329115</c:v>
                </c:pt>
                <c:pt idx="1">
                  <c:v>0.1093611111111111</c:v>
                </c:pt>
                <c:pt idx="2">
                  <c:v>0.13892307692307693</c:v>
                </c:pt>
                <c:pt idx="3">
                  <c:v>0.14684375</c:v>
                </c:pt>
                <c:pt idx="4">
                  <c:v>9.0700000000000003E-2</c:v>
                </c:pt>
                <c:pt idx="5">
                  <c:v>0.11075</c:v>
                </c:pt>
                <c:pt idx="6">
                  <c:v>0.11806818181818182</c:v>
                </c:pt>
                <c:pt idx="7">
                  <c:v>0.15090624999999999</c:v>
                </c:pt>
                <c:pt idx="8">
                  <c:v>0.19990384615384615</c:v>
                </c:pt>
                <c:pt idx="9">
                  <c:v>0.11373750000000001</c:v>
                </c:pt>
              </c:numCache>
            </c:numRef>
          </c:val>
        </c:ser>
        <c:ser>
          <c:idx val="3"/>
          <c:order val="3"/>
          <c:tx>
            <c:v>2010 Unit Cost</c:v>
          </c:tx>
          <c:spPr>
            <a:ln w="1270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'Vehicle Maint. Garage'!$A$6:$A$17</c:f>
              <c:strCache>
                <c:ptCount val="12"/>
                <c:pt idx="0">
                  <c:v>Dec</c:v>
                </c:pt>
                <c:pt idx="1">
                  <c:v>Nov</c:v>
                </c:pt>
                <c:pt idx="2">
                  <c:v>Oct</c:v>
                </c:pt>
                <c:pt idx="3">
                  <c:v>Sep</c:v>
                </c:pt>
                <c:pt idx="4">
                  <c:v>Aug</c:v>
                </c:pt>
                <c:pt idx="5">
                  <c:v>Jul</c:v>
                </c:pt>
                <c:pt idx="6">
                  <c:v>Jun</c:v>
                </c:pt>
                <c:pt idx="7">
                  <c:v>May</c:v>
                </c:pt>
                <c:pt idx="8">
                  <c:v>Apr</c:v>
                </c:pt>
                <c:pt idx="9">
                  <c:v>Mar</c:v>
                </c:pt>
                <c:pt idx="10">
                  <c:v>Feb</c:v>
                </c:pt>
                <c:pt idx="11">
                  <c:v>Jan</c:v>
                </c:pt>
              </c:strCache>
            </c:strRef>
          </c:cat>
          <c:val>
            <c:numRef>
              <c:f>'Vehicle Maint. Garage'!$H$6:$H$17</c:f>
              <c:numCache>
                <c:formatCode>_("$"* #,##0.000_);_("$"* \(#,##0.000\);_("$"* "-"??_);_(@_)</c:formatCode>
                <c:ptCount val="12"/>
                <c:pt idx="0">
                  <c:v>8.2343085106382982E-2</c:v>
                </c:pt>
                <c:pt idx="1">
                  <c:v>8.5871428571428571E-2</c:v>
                </c:pt>
                <c:pt idx="2">
                  <c:v>0.13232142857142856</c:v>
                </c:pt>
                <c:pt idx="3">
                  <c:v>0.11071428571428571</c:v>
                </c:pt>
                <c:pt idx="4">
                  <c:v>9.668750000000001E-2</c:v>
                </c:pt>
                <c:pt idx="5">
                  <c:v>9.2852941176470583E-2</c:v>
                </c:pt>
                <c:pt idx="6">
                  <c:v>8.8083333333333333E-2</c:v>
                </c:pt>
                <c:pt idx="7">
                  <c:v>8.2538461538461547E-2</c:v>
                </c:pt>
                <c:pt idx="8">
                  <c:v>7.614130434782608E-2</c:v>
                </c:pt>
                <c:pt idx="9">
                  <c:v>8.984375E-2</c:v>
                </c:pt>
                <c:pt idx="10">
                  <c:v>7.5499999999999998E-2</c:v>
                </c:pt>
                <c:pt idx="11">
                  <c:v>6.9823717948717945E-2</c:v>
                </c:pt>
              </c:numCache>
            </c:numRef>
          </c:val>
        </c:ser>
        <c:marker val="1"/>
        <c:axId val="46642688"/>
        <c:axId val="46644224"/>
      </c:lineChart>
      <c:catAx>
        <c:axId val="46630400"/>
        <c:scaling>
          <c:orientation val="maxMin"/>
        </c:scaling>
        <c:axPos val="b"/>
        <c:numFmt formatCode="General" sourceLinked="1"/>
        <c:tickLblPos val="nextTo"/>
        <c:crossAx val="46632320"/>
        <c:crosses val="autoZero"/>
        <c:auto val="1"/>
        <c:lblAlgn val="ctr"/>
        <c:lblOffset val="100"/>
      </c:catAx>
      <c:valAx>
        <c:axId val="4663232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$/kWh</a:t>
                </a:r>
              </a:p>
            </c:rich>
          </c:tx>
          <c:spPr>
            <a:noFill/>
            <a:ln w="25400">
              <a:noFill/>
            </a:ln>
          </c:spPr>
        </c:title>
        <c:numFmt formatCode="_(&quot;$&quot;* #,##0_);_(&quot;$&quot;* \(#,##0\);_(&quot;$&quot;* &quot;-&quot;??_);_(@_)" sourceLinked="1"/>
        <c:tickLblPos val="nextTo"/>
        <c:crossAx val="46630400"/>
        <c:crosses val="max"/>
        <c:crossBetween val="between"/>
      </c:valAx>
      <c:catAx>
        <c:axId val="46642688"/>
        <c:scaling>
          <c:orientation val="maxMin"/>
        </c:scaling>
        <c:delete val="1"/>
        <c:axPos val="b"/>
        <c:tickLblPos val="none"/>
        <c:crossAx val="46644224"/>
        <c:crosses val="autoZero"/>
        <c:auto val="1"/>
        <c:lblAlgn val="ctr"/>
        <c:lblOffset val="100"/>
      </c:catAx>
      <c:valAx>
        <c:axId val="4664422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$/kWh</a:t>
                </a:r>
              </a:p>
            </c:rich>
          </c:tx>
          <c:spPr>
            <a:noFill/>
            <a:ln w="25400">
              <a:noFill/>
            </a:ln>
          </c:spPr>
        </c:title>
        <c:numFmt formatCode="_(&quot;$&quot;* #,##0.000_);_(&quot;$&quot;* \(#,##0.000\);_(&quot;$&quot;* &quot;-&quot;??_);_(@_)" sourceLinked="1"/>
        <c:majorTickMark val="none"/>
        <c:tickLblPos val="none"/>
        <c:crossAx val="46642688"/>
        <c:crosses val="max"/>
        <c:crossBetween val="between"/>
      </c:valAx>
      <c:spPr>
        <a:solidFill>
          <a:sysClr val="window" lastClr="FFFFFF"/>
        </a:solidFill>
      </c:spPr>
    </c:plotArea>
    <c:legend>
      <c:legendPos val="r"/>
      <c:layout>
        <c:manualLayout>
          <c:xMode val="edge"/>
          <c:yMode val="edge"/>
          <c:x val="0.19616519174041297"/>
          <c:y val="0.9218009478672986"/>
          <c:w val="0.60619469026548678"/>
          <c:h val="5.6872037914691941E-2"/>
        </c:manualLayout>
      </c:layout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Wastewater Treatment Facility Consumption</a:t>
            </a:r>
            <a:r>
              <a:rPr lang="en-US" sz="1600" baseline="0"/>
              <a:t> (kWh)</a:t>
            </a:r>
            <a:endParaRPr lang="en-US" sz="1600"/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v>2009</c:v>
          </c:tx>
          <c:spPr>
            <a:ln>
              <a:solidFill>
                <a:sysClr val="windowText" lastClr="000000"/>
              </a:solidFill>
            </a:ln>
          </c:spPr>
          <c:cat>
            <c:strRef>
              <c:f>'Town Hall'!$A$6:$A$17</c:f>
              <c:strCache>
                <c:ptCount val="12"/>
                <c:pt idx="0">
                  <c:v>Dec</c:v>
                </c:pt>
                <c:pt idx="1">
                  <c:v>Nov</c:v>
                </c:pt>
                <c:pt idx="2">
                  <c:v>Oct</c:v>
                </c:pt>
                <c:pt idx="3">
                  <c:v>Sep</c:v>
                </c:pt>
                <c:pt idx="4">
                  <c:v>Aug</c:v>
                </c:pt>
                <c:pt idx="5">
                  <c:v>Jul</c:v>
                </c:pt>
                <c:pt idx="6">
                  <c:v>Jun</c:v>
                </c:pt>
                <c:pt idx="7">
                  <c:v>May</c:v>
                </c:pt>
                <c:pt idx="8">
                  <c:v>Apr</c:v>
                </c:pt>
                <c:pt idx="9">
                  <c:v>Mar</c:v>
                </c:pt>
                <c:pt idx="10">
                  <c:v>Feb</c:v>
                </c:pt>
                <c:pt idx="11">
                  <c:v>Jan</c:v>
                </c:pt>
              </c:strCache>
            </c:strRef>
          </c:cat>
          <c:val>
            <c:numRef>
              <c:f>'Wastewater Treatment'!$G$18:$G$29</c:f>
              <c:numCache>
                <c:formatCode>#,##0</c:formatCode>
                <c:ptCount val="12"/>
                <c:pt idx="0">
                  <c:v>156240</c:v>
                </c:pt>
                <c:pt idx="1">
                  <c:v>98640</c:v>
                </c:pt>
                <c:pt idx="2">
                  <c:v>102960</c:v>
                </c:pt>
                <c:pt idx="3">
                  <c:v>131040</c:v>
                </c:pt>
                <c:pt idx="4">
                  <c:v>105120</c:v>
                </c:pt>
                <c:pt idx="5">
                  <c:v>33984</c:v>
                </c:pt>
                <c:pt idx="6">
                  <c:v>125568</c:v>
                </c:pt>
                <c:pt idx="7">
                  <c:v>121536</c:v>
                </c:pt>
                <c:pt idx="8">
                  <c:v>162432</c:v>
                </c:pt>
                <c:pt idx="9">
                  <c:v>99072</c:v>
                </c:pt>
              </c:numCache>
            </c:numRef>
          </c:val>
        </c:ser>
        <c:ser>
          <c:idx val="1"/>
          <c:order val="1"/>
          <c:tx>
            <c:v>2010</c:v>
          </c:tx>
          <c:spPr>
            <a:ln>
              <a:solidFill>
                <a:sysClr val="windowText" lastClr="000000"/>
              </a:solidFill>
            </a:ln>
          </c:spPr>
          <c:cat>
            <c:strRef>
              <c:f>'Town Hall'!$A$6:$A$17</c:f>
              <c:strCache>
                <c:ptCount val="12"/>
                <c:pt idx="0">
                  <c:v>Dec</c:v>
                </c:pt>
                <c:pt idx="1">
                  <c:v>Nov</c:v>
                </c:pt>
                <c:pt idx="2">
                  <c:v>Oct</c:v>
                </c:pt>
                <c:pt idx="3">
                  <c:v>Sep</c:v>
                </c:pt>
                <c:pt idx="4">
                  <c:v>Aug</c:v>
                </c:pt>
                <c:pt idx="5">
                  <c:v>Jul</c:v>
                </c:pt>
                <c:pt idx="6">
                  <c:v>Jun</c:v>
                </c:pt>
                <c:pt idx="7">
                  <c:v>May</c:v>
                </c:pt>
                <c:pt idx="8">
                  <c:v>Apr</c:v>
                </c:pt>
                <c:pt idx="9">
                  <c:v>Mar</c:v>
                </c:pt>
                <c:pt idx="10">
                  <c:v>Feb</c:v>
                </c:pt>
                <c:pt idx="11">
                  <c:v>Jan</c:v>
                </c:pt>
              </c:strCache>
            </c:strRef>
          </c:cat>
          <c:val>
            <c:numRef>
              <c:f>'Wastewater Treatment'!$G$6:$G$17</c:f>
              <c:numCache>
                <c:formatCode>#,##0</c:formatCode>
                <c:ptCount val="12"/>
                <c:pt idx="0">
                  <c:v>100080</c:v>
                </c:pt>
                <c:pt idx="1">
                  <c:v>89280</c:v>
                </c:pt>
                <c:pt idx="2">
                  <c:v>64080</c:v>
                </c:pt>
                <c:pt idx="3">
                  <c:v>125280</c:v>
                </c:pt>
                <c:pt idx="4">
                  <c:v>101520</c:v>
                </c:pt>
                <c:pt idx="5">
                  <c:v>87840</c:v>
                </c:pt>
                <c:pt idx="6">
                  <c:v>119520</c:v>
                </c:pt>
                <c:pt idx="7">
                  <c:v>131040</c:v>
                </c:pt>
                <c:pt idx="8">
                  <c:v>134640</c:v>
                </c:pt>
                <c:pt idx="9">
                  <c:v>119520</c:v>
                </c:pt>
                <c:pt idx="10">
                  <c:v>137520</c:v>
                </c:pt>
                <c:pt idx="11">
                  <c:v>154800</c:v>
                </c:pt>
              </c:numCache>
            </c:numRef>
          </c:val>
        </c:ser>
        <c:axId val="46684032"/>
        <c:axId val="46690304"/>
      </c:barChart>
      <c:lineChart>
        <c:grouping val="standard"/>
        <c:ser>
          <c:idx val="2"/>
          <c:order val="2"/>
          <c:tx>
            <c:v>2009 30 Day Average</c:v>
          </c:tx>
          <c:spPr>
            <a:ln w="12700">
              <a:solidFill>
                <a:schemeClr val="tx1"/>
              </a:solidFill>
            </a:ln>
          </c:spPr>
          <c:marker>
            <c:symbol val="triangle"/>
            <c:size val="8"/>
            <c:spPr>
              <a:solidFill>
                <a:schemeClr val="accent3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'Wastewater Treatment'!$A$6:$A$17</c:f>
              <c:strCache>
                <c:ptCount val="12"/>
                <c:pt idx="0">
                  <c:v>Dec</c:v>
                </c:pt>
                <c:pt idx="1">
                  <c:v>Nov</c:v>
                </c:pt>
                <c:pt idx="2">
                  <c:v>Oct</c:v>
                </c:pt>
                <c:pt idx="3">
                  <c:v>Sep</c:v>
                </c:pt>
                <c:pt idx="4">
                  <c:v>Aug</c:v>
                </c:pt>
                <c:pt idx="5">
                  <c:v>Jul</c:v>
                </c:pt>
                <c:pt idx="6">
                  <c:v>Jun</c:v>
                </c:pt>
                <c:pt idx="7">
                  <c:v>May</c:v>
                </c:pt>
                <c:pt idx="8">
                  <c:v>Apr</c:v>
                </c:pt>
                <c:pt idx="9">
                  <c:v>Mar</c:v>
                </c:pt>
                <c:pt idx="10">
                  <c:v>Feb</c:v>
                </c:pt>
                <c:pt idx="11">
                  <c:v>Jan</c:v>
                </c:pt>
              </c:strCache>
            </c:strRef>
          </c:cat>
          <c:val>
            <c:numRef>
              <c:f>'Wastewater Treatment'!$H$18:$H$29</c:f>
              <c:numCache>
                <c:formatCode>#,##0</c:formatCode>
                <c:ptCount val="12"/>
                <c:pt idx="0">
                  <c:v>156240</c:v>
                </c:pt>
                <c:pt idx="1">
                  <c:v>128660.86956521738</c:v>
                </c:pt>
                <c:pt idx="2">
                  <c:v>83481.08108108108</c:v>
                </c:pt>
                <c:pt idx="3">
                  <c:v>131040</c:v>
                </c:pt>
                <c:pt idx="4">
                  <c:v>108744.8275862069</c:v>
                </c:pt>
                <c:pt idx="5">
                  <c:v>30894.545454545452</c:v>
                </c:pt>
                <c:pt idx="6">
                  <c:v>129897.93103448275</c:v>
                </c:pt>
                <c:pt idx="7">
                  <c:v>125726.89655172413</c:v>
                </c:pt>
                <c:pt idx="8">
                  <c:v>147665.45454545453</c:v>
                </c:pt>
                <c:pt idx="9">
                  <c:v>141531.42857142858</c:v>
                </c:pt>
              </c:numCache>
            </c:numRef>
          </c:val>
        </c:ser>
        <c:ser>
          <c:idx val="3"/>
          <c:order val="3"/>
          <c:tx>
            <c:v>2010 30 Day Average</c:v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6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'Wastewater Treatment'!$A$6:$A$17</c:f>
              <c:strCache>
                <c:ptCount val="12"/>
                <c:pt idx="0">
                  <c:v>Dec</c:v>
                </c:pt>
                <c:pt idx="1">
                  <c:v>Nov</c:v>
                </c:pt>
                <c:pt idx="2">
                  <c:v>Oct</c:v>
                </c:pt>
                <c:pt idx="3">
                  <c:v>Sep</c:v>
                </c:pt>
                <c:pt idx="4">
                  <c:v>Aug</c:v>
                </c:pt>
                <c:pt idx="5">
                  <c:v>Jul</c:v>
                </c:pt>
                <c:pt idx="6">
                  <c:v>Jun</c:v>
                </c:pt>
                <c:pt idx="7">
                  <c:v>May</c:v>
                </c:pt>
                <c:pt idx="8">
                  <c:v>Apr</c:v>
                </c:pt>
                <c:pt idx="9">
                  <c:v>Mar</c:v>
                </c:pt>
                <c:pt idx="10">
                  <c:v>Feb</c:v>
                </c:pt>
                <c:pt idx="11">
                  <c:v>Jan</c:v>
                </c:pt>
              </c:strCache>
            </c:strRef>
          </c:cat>
          <c:val>
            <c:numRef>
              <c:f>'Wastewater Treatment'!$H$6:$H$17</c:f>
              <c:numCache>
                <c:formatCode>#,##0</c:formatCode>
                <c:ptCount val="12"/>
                <c:pt idx="0">
                  <c:v>96851.612903225803</c:v>
                </c:pt>
                <c:pt idx="1">
                  <c:v>83700</c:v>
                </c:pt>
                <c:pt idx="2">
                  <c:v>80100</c:v>
                </c:pt>
                <c:pt idx="3">
                  <c:v>101578.37837837837</c:v>
                </c:pt>
                <c:pt idx="4">
                  <c:v>101520</c:v>
                </c:pt>
                <c:pt idx="5">
                  <c:v>105408</c:v>
                </c:pt>
                <c:pt idx="6">
                  <c:v>115664.51612903224</c:v>
                </c:pt>
                <c:pt idx="7">
                  <c:v>115623.52941176471</c:v>
                </c:pt>
                <c:pt idx="8">
                  <c:v>122399.99999999999</c:v>
                </c:pt>
                <c:pt idx="9">
                  <c:v>143424</c:v>
                </c:pt>
                <c:pt idx="10">
                  <c:v>125018.18181818181</c:v>
                </c:pt>
                <c:pt idx="11">
                  <c:v>136588.23529411765</c:v>
                </c:pt>
              </c:numCache>
            </c:numRef>
          </c:val>
        </c:ser>
        <c:marker val="1"/>
        <c:axId val="46684032"/>
        <c:axId val="46690304"/>
      </c:lineChart>
      <c:catAx>
        <c:axId val="46684032"/>
        <c:scaling>
          <c:orientation val="maxMin"/>
        </c:scaling>
        <c:axPos val="b"/>
        <c:numFmt formatCode="General" sourceLinked="1"/>
        <c:tickLblPos val="nextTo"/>
        <c:crossAx val="46690304"/>
        <c:crosses val="autoZero"/>
        <c:auto val="1"/>
        <c:lblAlgn val="ctr"/>
        <c:lblOffset val="100"/>
      </c:catAx>
      <c:valAx>
        <c:axId val="4669030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kWh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1"/>
        <c:tickLblPos val="nextTo"/>
        <c:crossAx val="46684032"/>
        <c:crosses val="max"/>
        <c:crossBetween val="between"/>
      </c:valAx>
      <c:spPr>
        <a:solidFill>
          <a:sysClr val="window" lastClr="FFFFFF"/>
        </a:solidFill>
      </c:spPr>
    </c:plotArea>
    <c:legend>
      <c:legendPos val="r"/>
      <c:layout>
        <c:manualLayout>
          <c:xMode val="edge"/>
          <c:yMode val="edge"/>
          <c:x val="0.1371683391643897"/>
          <c:y val="0.9218009478672986"/>
          <c:w val="0.72713969040907656"/>
          <c:h val="5.6872037914691941E-2"/>
        </c:manualLayout>
      </c:layout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/>
            </a:pPr>
            <a:r>
              <a:rPr lang="en-US" sz="1600" b="1" i="0" u="none" strike="noStrike" baseline="0"/>
              <a:t>Wastewater Treatment Facility </a:t>
            </a:r>
            <a:r>
              <a:rPr lang="en-US" sz="1600" baseline="0"/>
              <a:t>Maximum </a:t>
            </a:r>
            <a:r>
              <a:rPr lang="en-US" sz="1600"/>
              <a:t>Demand (kW)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v>2009</c:v>
          </c:tx>
          <c:spPr>
            <a:ln>
              <a:solidFill>
                <a:sysClr val="windowText" lastClr="000000"/>
              </a:solidFill>
            </a:ln>
          </c:spPr>
          <c:cat>
            <c:strRef>
              <c:f>'Town Hall'!$A$6:$A$17</c:f>
              <c:strCache>
                <c:ptCount val="12"/>
                <c:pt idx="0">
                  <c:v>Dec</c:v>
                </c:pt>
                <c:pt idx="1">
                  <c:v>Nov</c:v>
                </c:pt>
                <c:pt idx="2">
                  <c:v>Oct</c:v>
                </c:pt>
                <c:pt idx="3">
                  <c:v>Sep</c:v>
                </c:pt>
                <c:pt idx="4">
                  <c:v>Aug</c:v>
                </c:pt>
                <c:pt idx="5">
                  <c:v>Jul</c:v>
                </c:pt>
                <c:pt idx="6">
                  <c:v>Jun</c:v>
                </c:pt>
                <c:pt idx="7">
                  <c:v>May</c:v>
                </c:pt>
                <c:pt idx="8">
                  <c:v>Apr</c:v>
                </c:pt>
                <c:pt idx="9">
                  <c:v>Mar</c:v>
                </c:pt>
                <c:pt idx="10">
                  <c:v>Feb</c:v>
                </c:pt>
                <c:pt idx="11">
                  <c:v>Jan</c:v>
                </c:pt>
              </c:strCache>
            </c:strRef>
          </c:cat>
          <c:val>
            <c:numRef>
              <c:f>'Wastewater Treatment'!$L$18:$L$29</c:f>
              <c:numCache>
                <c:formatCode>#,##0.0</c:formatCode>
                <c:ptCount val="12"/>
                <c:pt idx="0">
                  <c:v>229</c:v>
                </c:pt>
                <c:pt idx="1">
                  <c:v>244.1</c:v>
                </c:pt>
                <c:pt idx="2">
                  <c:v>229.7</c:v>
                </c:pt>
                <c:pt idx="3">
                  <c:v>217.4</c:v>
                </c:pt>
                <c:pt idx="4">
                  <c:v>199.4</c:v>
                </c:pt>
                <c:pt idx="5">
                  <c:v>210.8</c:v>
                </c:pt>
                <c:pt idx="6">
                  <c:v>203.9</c:v>
                </c:pt>
                <c:pt idx="7">
                  <c:v>237.9</c:v>
                </c:pt>
                <c:pt idx="8">
                  <c:v>281.10000000000002</c:v>
                </c:pt>
                <c:pt idx="9">
                  <c:v>268.39999999999998</c:v>
                </c:pt>
              </c:numCache>
            </c:numRef>
          </c:val>
        </c:ser>
        <c:ser>
          <c:idx val="1"/>
          <c:order val="1"/>
          <c:tx>
            <c:v>2010</c:v>
          </c:tx>
          <c:spPr>
            <a:ln>
              <a:solidFill>
                <a:sysClr val="windowText" lastClr="000000"/>
              </a:solidFill>
            </a:ln>
          </c:spPr>
          <c:cat>
            <c:strRef>
              <c:f>'Town Hall'!$A$6:$A$17</c:f>
              <c:strCache>
                <c:ptCount val="12"/>
                <c:pt idx="0">
                  <c:v>Dec</c:v>
                </c:pt>
                <c:pt idx="1">
                  <c:v>Nov</c:v>
                </c:pt>
                <c:pt idx="2">
                  <c:v>Oct</c:v>
                </c:pt>
                <c:pt idx="3">
                  <c:v>Sep</c:v>
                </c:pt>
                <c:pt idx="4">
                  <c:v>Aug</c:v>
                </c:pt>
                <c:pt idx="5">
                  <c:v>Jul</c:v>
                </c:pt>
                <c:pt idx="6">
                  <c:v>Jun</c:v>
                </c:pt>
                <c:pt idx="7">
                  <c:v>May</c:v>
                </c:pt>
                <c:pt idx="8">
                  <c:v>Apr</c:v>
                </c:pt>
                <c:pt idx="9">
                  <c:v>Mar</c:v>
                </c:pt>
                <c:pt idx="10">
                  <c:v>Feb</c:v>
                </c:pt>
                <c:pt idx="11">
                  <c:v>Jan</c:v>
                </c:pt>
              </c:strCache>
            </c:strRef>
          </c:cat>
          <c:val>
            <c:numRef>
              <c:f>'Wastewater Treatment'!$L$6:$L$17</c:f>
              <c:numCache>
                <c:formatCode>#,##0.0</c:formatCode>
                <c:ptCount val="12"/>
                <c:pt idx="0">
                  <c:v>184.3</c:v>
                </c:pt>
                <c:pt idx="1">
                  <c:v>173.5</c:v>
                </c:pt>
                <c:pt idx="2">
                  <c:v>199.4</c:v>
                </c:pt>
                <c:pt idx="3">
                  <c:v>183.6</c:v>
                </c:pt>
                <c:pt idx="4">
                  <c:v>183.6</c:v>
                </c:pt>
                <c:pt idx="5">
                  <c:v>211</c:v>
                </c:pt>
                <c:pt idx="6">
                  <c:v>203</c:v>
                </c:pt>
                <c:pt idx="7">
                  <c:v>203</c:v>
                </c:pt>
                <c:pt idx="8">
                  <c:v>267.10000000000002</c:v>
                </c:pt>
                <c:pt idx="9">
                  <c:v>293.8</c:v>
                </c:pt>
                <c:pt idx="10">
                  <c:v>252</c:v>
                </c:pt>
                <c:pt idx="11">
                  <c:v>244.1</c:v>
                </c:pt>
              </c:numCache>
            </c:numRef>
          </c:val>
        </c:ser>
        <c:axId val="46715264"/>
        <c:axId val="46716800"/>
      </c:barChart>
      <c:catAx>
        <c:axId val="46715264"/>
        <c:scaling>
          <c:orientation val="maxMin"/>
        </c:scaling>
        <c:axPos val="b"/>
        <c:numFmt formatCode="General" sourceLinked="1"/>
        <c:tickLblPos val="nextTo"/>
        <c:crossAx val="46716800"/>
        <c:crosses val="autoZero"/>
        <c:auto val="1"/>
        <c:lblAlgn val="ctr"/>
        <c:lblOffset val="100"/>
      </c:catAx>
      <c:valAx>
        <c:axId val="4671680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kW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.0" sourceLinked="1"/>
        <c:tickLblPos val="nextTo"/>
        <c:crossAx val="4671526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42477937289617457"/>
          <c:y val="0.9218009478672986"/>
          <c:w val="0.14749283781117173"/>
          <c:h val="5.6872037914691941E-2"/>
        </c:manualLayout>
      </c:layout>
    </c:legend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/>
            </a:pPr>
            <a:r>
              <a:rPr lang="en-US" sz="1600" b="1" i="0" u="none" strike="noStrike" baseline="0"/>
              <a:t>Wastewater Treatment Facility </a:t>
            </a:r>
            <a:r>
              <a:rPr lang="en-US" sz="1600"/>
              <a:t>Electrical Cost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v>2009</c:v>
          </c:tx>
          <c:spPr>
            <a:ln>
              <a:solidFill>
                <a:sysClr val="windowText" lastClr="000000"/>
              </a:solidFill>
            </a:ln>
          </c:spPr>
          <c:cat>
            <c:strRef>
              <c:f>'Town Hall'!$A$6:$A$17</c:f>
              <c:strCache>
                <c:ptCount val="12"/>
                <c:pt idx="0">
                  <c:v>Dec</c:v>
                </c:pt>
                <c:pt idx="1">
                  <c:v>Nov</c:v>
                </c:pt>
                <c:pt idx="2">
                  <c:v>Oct</c:v>
                </c:pt>
                <c:pt idx="3">
                  <c:v>Sep</c:v>
                </c:pt>
                <c:pt idx="4">
                  <c:v>Aug</c:v>
                </c:pt>
                <c:pt idx="5">
                  <c:v>Jul</c:v>
                </c:pt>
                <c:pt idx="6">
                  <c:v>Jun</c:v>
                </c:pt>
                <c:pt idx="7">
                  <c:v>May</c:v>
                </c:pt>
                <c:pt idx="8">
                  <c:v>Apr</c:v>
                </c:pt>
                <c:pt idx="9">
                  <c:v>Mar</c:v>
                </c:pt>
                <c:pt idx="10">
                  <c:v>Feb</c:v>
                </c:pt>
                <c:pt idx="11">
                  <c:v>Jan</c:v>
                </c:pt>
              </c:strCache>
            </c:strRef>
          </c:cat>
          <c:val>
            <c:numRef>
              <c:f>'Wastewater Treatment'!$M$18:$M$29</c:f>
              <c:numCache>
                <c:formatCode>"$"#,##0</c:formatCode>
                <c:ptCount val="12"/>
                <c:pt idx="0">
                  <c:v>20255.04</c:v>
                </c:pt>
                <c:pt idx="1">
                  <c:v>15966.78</c:v>
                </c:pt>
                <c:pt idx="2">
                  <c:v>28128.07</c:v>
                </c:pt>
                <c:pt idx="3">
                  <c:v>22699.439999999999</c:v>
                </c:pt>
                <c:pt idx="4">
                  <c:v>39404.660000000003</c:v>
                </c:pt>
                <c:pt idx="5">
                  <c:v>3723.23</c:v>
                </c:pt>
                <c:pt idx="6">
                  <c:v>4442.45</c:v>
                </c:pt>
                <c:pt idx="7">
                  <c:v>4655.08</c:v>
                </c:pt>
                <c:pt idx="8">
                  <c:v>5322.82</c:v>
                </c:pt>
                <c:pt idx="9">
                  <c:v>3519.7</c:v>
                </c:pt>
              </c:numCache>
            </c:numRef>
          </c:val>
        </c:ser>
        <c:ser>
          <c:idx val="1"/>
          <c:order val="1"/>
          <c:tx>
            <c:v>2010</c:v>
          </c:tx>
          <c:spPr>
            <a:ln>
              <a:solidFill>
                <a:sysClr val="windowText" lastClr="000000"/>
              </a:solidFill>
            </a:ln>
          </c:spPr>
          <c:cat>
            <c:strRef>
              <c:f>'Town Hall'!$A$6:$A$17</c:f>
              <c:strCache>
                <c:ptCount val="12"/>
                <c:pt idx="0">
                  <c:v>Dec</c:v>
                </c:pt>
                <c:pt idx="1">
                  <c:v>Nov</c:v>
                </c:pt>
                <c:pt idx="2">
                  <c:v>Oct</c:v>
                </c:pt>
                <c:pt idx="3">
                  <c:v>Sep</c:v>
                </c:pt>
                <c:pt idx="4">
                  <c:v>Aug</c:v>
                </c:pt>
                <c:pt idx="5">
                  <c:v>Jul</c:v>
                </c:pt>
                <c:pt idx="6">
                  <c:v>Jun</c:v>
                </c:pt>
                <c:pt idx="7">
                  <c:v>May</c:v>
                </c:pt>
                <c:pt idx="8">
                  <c:v>Apr</c:v>
                </c:pt>
                <c:pt idx="9">
                  <c:v>Mar</c:v>
                </c:pt>
                <c:pt idx="10">
                  <c:v>Feb</c:v>
                </c:pt>
                <c:pt idx="11">
                  <c:v>Jan</c:v>
                </c:pt>
              </c:strCache>
            </c:strRef>
          </c:cat>
          <c:val>
            <c:numRef>
              <c:f>'Wastewater Treatment'!$M$6:$M$17</c:f>
              <c:numCache>
                <c:formatCode>"$"#,##0</c:formatCode>
                <c:ptCount val="12"/>
                <c:pt idx="0">
                  <c:v>4509.67</c:v>
                </c:pt>
                <c:pt idx="1">
                  <c:v>4228.03</c:v>
                </c:pt>
                <c:pt idx="2">
                  <c:v>3349.9</c:v>
                </c:pt>
                <c:pt idx="3">
                  <c:v>4962.8900000000003</c:v>
                </c:pt>
                <c:pt idx="4">
                  <c:v>4574.41</c:v>
                </c:pt>
                <c:pt idx="5">
                  <c:v>4512.72</c:v>
                </c:pt>
                <c:pt idx="6">
                  <c:v>4943.42</c:v>
                </c:pt>
                <c:pt idx="7">
                  <c:v>5133.74</c:v>
                </c:pt>
                <c:pt idx="8">
                  <c:v>5508.17</c:v>
                </c:pt>
                <c:pt idx="9">
                  <c:v>19150.86</c:v>
                </c:pt>
                <c:pt idx="10">
                  <c:v>21159.81</c:v>
                </c:pt>
                <c:pt idx="11">
                  <c:v>23537.439999999999</c:v>
                </c:pt>
              </c:numCache>
            </c:numRef>
          </c:val>
        </c:ser>
        <c:axId val="46756992"/>
        <c:axId val="46758912"/>
      </c:barChart>
      <c:lineChart>
        <c:grouping val="standard"/>
        <c:ser>
          <c:idx val="2"/>
          <c:order val="2"/>
          <c:tx>
            <c:v>2009 Unit Cost</c:v>
          </c:tx>
          <c:spPr>
            <a:ln w="12700">
              <a:solidFill>
                <a:sysClr val="windowText" lastClr="000000"/>
              </a:solidFill>
            </a:ln>
          </c:spPr>
          <c:marker>
            <c:symbol val="triangle"/>
            <c:size val="8"/>
            <c:spPr>
              <a:solidFill>
                <a:srgbClr val="9BBB59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'Town Hall'!$A$6:$A$17</c:f>
              <c:strCache>
                <c:ptCount val="12"/>
                <c:pt idx="0">
                  <c:v>Dec</c:v>
                </c:pt>
                <c:pt idx="1">
                  <c:v>Nov</c:v>
                </c:pt>
                <c:pt idx="2">
                  <c:v>Oct</c:v>
                </c:pt>
                <c:pt idx="3">
                  <c:v>Sep</c:v>
                </c:pt>
                <c:pt idx="4">
                  <c:v>Aug</c:v>
                </c:pt>
                <c:pt idx="5">
                  <c:v>Jul</c:v>
                </c:pt>
                <c:pt idx="6">
                  <c:v>Jun</c:v>
                </c:pt>
                <c:pt idx="7">
                  <c:v>May</c:v>
                </c:pt>
                <c:pt idx="8">
                  <c:v>Apr</c:v>
                </c:pt>
                <c:pt idx="9">
                  <c:v>Mar</c:v>
                </c:pt>
                <c:pt idx="10">
                  <c:v>Feb</c:v>
                </c:pt>
                <c:pt idx="11">
                  <c:v>Jan</c:v>
                </c:pt>
              </c:strCache>
            </c:strRef>
          </c:cat>
          <c:val>
            <c:numRef>
              <c:f>'Wastewater Treatment'!$N$18:$N$29</c:f>
              <c:numCache>
                <c:formatCode>"$"#,##0.000</c:formatCode>
                <c:ptCount val="12"/>
                <c:pt idx="0">
                  <c:v>0.12964055299539171</c:v>
                </c:pt>
                <c:pt idx="1">
                  <c:v>0.16186922141119223</c:v>
                </c:pt>
                <c:pt idx="2">
                  <c:v>0.27319415306915307</c:v>
                </c:pt>
                <c:pt idx="3">
                  <c:v>0.17322527472527471</c:v>
                </c:pt>
                <c:pt idx="4">
                  <c:v>0.37485407153729072</c:v>
                </c:pt>
                <c:pt idx="5">
                  <c:v>0.10955832156308851</c:v>
                </c:pt>
                <c:pt idx="6">
                  <c:v>3.5378838557594293E-2</c:v>
                </c:pt>
                <c:pt idx="7">
                  <c:v>3.8302066877303843E-2</c:v>
                </c:pt>
                <c:pt idx="8">
                  <c:v>3.2769528171788811E-2</c:v>
                </c:pt>
                <c:pt idx="9">
                  <c:v>3.5526687661498704E-2</c:v>
                </c:pt>
              </c:numCache>
            </c:numRef>
          </c:val>
        </c:ser>
        <c:ser>
          <c:idx val="3"/>
          <c:order val="3"/>
          <c:tx>
            <c:v>2010 Unit Cost</c:v>
          </c:tx>
          <c:spPr>
            <a:ln w="1270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'Town Hall'!$A$6:$A$17</c:f>
              <c:strCache>
                <c:ptCount val="12"/>
                <c:pt idx="0">
                  <c:v>Dec</c:v>
                </c:pt>
                <c:pt idx="1">
                  <c:v>Nov</c:v>
                </c:pt>
                <c:pt idx="2">
                  <c:v>Oct</c:v>
                </c:pt>
                <c:pt idx="3">
                  <c:v>Sep</c:v>
                </c:pt>
                <c:pt idx="4">
                  <c:v>Aug</c:v>
                </c:pt>
                <c:pt idx="5">
                  <c:v>Jul</c:v>
                </c:pt>
                <c:pt idx="6">
                  <c:v>Jun</c:v>
                </c:pt>
                <c:pt idx="7">
                  <c:v>May</c:v>
                </c:pt>
                <c:pt idx="8">
                  <c:v>Apr</c:v>
                </c:pt>
                <c:pt idx="9">
                  <c:v>Mar</c:v>
                </c:pt>
                <c:pt idx="10">
                  <c:v>Feb</c:v>
                </c:pt>
                <c:pt idx="11">
                  <c:v>Jan</c:v>
                </c:pt>
              </c:strCache>
            </c:strRef>
          </c:cat>
          <c:val>
            <c:numRef>
              <c:f>'Wastewater Treatment'!$N$6:$N$17</c:f>
              <c:numCache>
                <c:formatCode>"$"#,##0.000</c:formatCode>
                <c:ptCount val="12"/>
                <c:pt idx="0">
                  <c:v>4.5060651478816945E-2</c:v>
                </c:pt>
                <c:pt idx="1">
                  <c:v>4.7356966845878132E-2</c:v>
                </c:pt>
                <c:pt idx="2">
                  <c:v>5.2276841448189768E-2</c:v>
                </c:pt>
                <c:pt idx="3">
                  <c:v>3.9614383780332059E-2</c:v>
                </c:pt>
                <c:pt idx="4">
                  <c:v>4.5059200157604409E-2</c:v>
                </c:pt>
                <c:pt idx="5">
                  <c:v>5.137431693989071E-2</c:v>
                </c:pt>
                <c:pt idx="6">
                  <c:v>4.1360609103078982E-2</c:v>
                </c:pt>
                <c:pt idx="7">
                  <c:v>3.917689255189255E-2</c:v>
                </c:pt>
                <c:pt idx="8">
                  <c:v>4.0910353535353536E-2</c:v>
                </c:pt>
                <c:pt idx="9">
                  <c:v>0.16023142570281124</c:v>
                </c:pt>
                <c:pt idx="10">
                  <c:v>0.15386714659685866</c:v>
                </c:pt>
                <c:pt idx="11">
                  <c:v>0.15205064599483203</c:v>
                </c:pt>
              </c:numCache>
            </c:numRef>
          </c:val>
        </c:ser>
        <c:marker val="1"/>
        <c:axId val="46769280"/>
        <c:axId val="46770816"/>
      </c:lineChart>
      <c:catAx>
        <c:axId val="46756992"/>
        <c:scaling>
          <c:orientation val="maxMin"/>
        </c:scaling>
        <c:axPos val="b"/>
        <c:numFmt formatCode="General" sourceLinked="1"/>
        <c:tickLblPos val="nextTo"/>
        <c:crossAx val="46758912"/>
        <c:crosses val="autoZero"/>
        <c:auto val="1"/>
        <c:lblAlgn val="ctr"/>
        <c:lblOffset val="100"/>
      </c:catAx>
      <c:valAx>
        <c:axId val="4675891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$/kWh</a:t>
                </a:r>
              </a:p>
            </c:rich>
          </c:tx>
          <c:spPr>
            <a:noFill/>
            <a:ln w="25400">
              <a:noFill/>
            </a:ln>
          </c:spPr>
        </c:title>
        <c:numFmt formatCode="&quot;$&quot;#,##0" sourceLinked="1"/>
        <c:tickLblPos val="nextTo"/>
        <c:crossAx val="46756992"/>
        <c:crosses val="max"/>
        <c:crossBetween val="between"/>
      </c:valAx>
      <c:catAx>
        <c:axId val="46769280"/>
        <c:scaling>
          <c:orientation val="maxMin"/>
        </c:scaling>
        <c:delete val="1"/>
        <c:axPos val="b"/>
        <c:tickLblPos val="none"/>
        <c:crossAx val="46770816"/>
        <c:crosses val="autoZero"/>
        <c:auto val="1"/>
        <c:lblAlgn val="ctr"/>
        <c:lblOffset val="100"/>
      </c:catAx>
      <c:valAx>
        <c:axId val="4677081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$/kWh</a:t>
                </a:r>
              </a:p>
            </c:rich>
          </c:tx>
          <c:spPr>
            <a:noFill/>
            <a:ln w="25400">
              <a:noFill/>
            </a:ln>
          </c:spPr>
        </c:title>
        <c:numFmt formatCode="&quot;$&quot;#,##0.000" sourceLinked="1"/>
        <c:majorTickMark val="none"/>
        <c:tickLblPos val="none"/>
        <c:crossAx val="46769280"/>
        <c:crosses val="max"/>
        <c:crossBetween val="between"/>
      </c:valAx>
      <c:spPr>
        <a:solidFill>
          <a:sysClr val="window" lastClr="FFFFFF"/>
        </a:solidFill>
      </c:spPr>
    </c:plotArea>
    <c:legend>
      <c:legendPos val="r"/>
      <c:layout>
        <c:manualLayout>
          <c:xMode val="edge"/>
          <c:yMode val="edge"/>
          <c:x val="0.19469054591074667"/>
          <c:y val="0.9218009478672986"/>
          <c:w val="0.60619556340391578"/>
          <c:h val="5.6872037914691941E-2"/>
        </c:manualLayout>
      </c:layout>
    </c:legend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485775</xdr:colOff>
      <xdr:row>1</xdr:row>
      <xdr:rowOff>57150</xdr:rowOff>
    </xdr:from>
    <xdr:to>
      <xdr:col>25</xdr:col>
      <xdr:colOff>238125</xdr:colOff>
      <xdr:row>21</xdr:row>
      <xdr:rowOff>38100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476250</xdr:colOff>
      <xdr:row>21</xdr:row>
      <xdr:rowOff>152400</xdr:rowOff>
    </xdr:from>
    <xdr:to>
      <xdr:col>25</xdr:col>
      <xdr:colOff>228600</xdr:colOff>
      <xdr:row>42</xdr:row>
      <xdr:rowOff>161925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</xdr:row>
      <xdr:rowOff>0</xdr:rowOff>
    </xdr:from>
    <xdr:to>
      <xdr:col>36</xdr:col>
      <xdr:colOff>361950</xdr:colOff>
      <xdr:row>20</xdr:row>
      <xdr:rowOff>171450</xdr:rowOff>
    </xdr:to>
    <xdr:graphicFrame macro="">
      <xdr:nvGraphicFramePr>
        <xdr:cNvPr id="20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</xdr:row>
      <xdr:rowOff>57150</xdr:rowOff>
    </xdr:from>
    <xdr:to>
      <xdr:col>19</xdr:col>
      <xdr:colOff>238125</xdr:colOff>
      <xdr:row>21</xdr:row>
      <xdr:rowOff>38100</xdr:rowOff>
    </xdr:to>
    <xdr:graphicFrame macro="">
      <xdr:nvGraphicFramePr>
        <xdr:cNvPr id="102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476250</xdr:colOff>
      <xdr:row>21</xdr:row>
      <xdr:rowOff>152400</xdr:rowOff>
    </xdr:from>
    <xdr:to>
      <xdr:col>19</xdr:col>
      <xdr:colOff>228600</xdr:colOff>
      <xdr:row>42</xdr:row>
      <xdr:rowOff>161925</xdr:rowOff>
    </xdr:to>
    <xdr:graphicFrame macro="">
      <xdr:nvGraphicFramePr>
        <xdr:cNvPr id="102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1</xdr:row>
      <xdr:rowOff>0</xdr:rowOff>
    </xdr:from>
    <xdr:to>
      <xdr:col>30</xdr:col>
      <xdr:colOff>361950</xdr:colOff>
      <xdr:row>20</xdr:row>
      <xdr:rowOff>171450</xdr:rowOff>
    </xdr:to>
    <xdr:graphicFrame macro="">
      <xdr:nvGraphicFramePr>
        <xdr:cNvPr id="102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2</xdr:row>
      <xdr:rowOff>57150</xdr:rowOff>
    </xdr:from>
    <xdr:to>
      <xdr:col>26</xdr:col>
      <xdr:colOff>371475</xdr:colOff>
      <xdr:row>22</xdr:row>
      <xdr:rowOff>38100</xdr:rowOff>
    </xdr:to>
    <xdr:graphicFrame macro="">
      <xdr:nvGraphicFramePr>
        <xdr:cNvPr id="92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22</xdr:row>
      <xdr:rowOff>152400</xdr:rowOff>
    </xdr:from>
    <xdr:to>
      <xdr:col>26</xdr:col>
      <xdr:colOff>361950</xdr:colOff>
      <xdr:row>43</xdr:row>
      <xdr:rowOff>161925</xdr:rowOff>
    </xdr:to>
    <xdr:graphicFrame macro="">
      <xdr:nvGraphicFramePr>
        <xdr:cNvPr id="9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133350</xdr:colOff>
      <xdr:row>2</xdr:row>
      <xdr:rowOff>0</xdr:rowOff>
    </xdr:from>
    <xdr:to>
      <xdr:col>37</xdr:col>
      <xdr:colOff>495300</xdr:colOff>
      <xdr:row>21</xdr:row>
      <xdr:rowOff>171450</xdr:rowOff>
    </xdr:to>
    <xdr:graphicFrame macro="">
      <xdr:nvGraphicFramePr>
        <xdr:cNvPr id="921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zoomScale="85" zoomScaleNormal="85" workbookViewId="0">
      <selection activeCell="H41" sqref="H41"/>
    </sheetView>
  </sheetViews>
  <sheetFormatPr defaultRowHeight="15"/>
  <sheetData>
    <row r="1" spans="1:14" ht="15.75" thickBot="1"/>
    <row r="2" spans="1:14" ht="15" customHeight="1">
      <c r="B2" s="73" t="s">
        <v>0</v>
      </c>
      <c r="C2" s="76" t="s">
        <v>1</v>
      </c>
      <c r="D2" s="66" t="s">
        <v>2</v>
      </c>
      <c r="E2" s="67"/>
      <c r="F2" s="67"/>
      <c r="G2" s="67"/>
      <c r="H2" s="67"/>
      <c r="I2" s="70" t="s">
        <v>27</v>
      </c>
      <c r="J2" s="79" t="s">
        <v>23</v>
      </c>
      <c r="K2" s="63" t="s">
        <v>24</v>
      </c>
      <c r="L2" s="56" t="s">
        <v>28</v>
      </c>
      <c r="M2" s="82" t="s">
        <v>8</v>
      </c>
      <c r="N2" s="53" t="s">
        <v>4</v>
      </c>
    </row>
    <row r="3" spans="1:14">
      <c r="B3" s="74"/>
      <c r="C3" s="77"/>
      <c r="D3" s="68" t="s">
        <v>26</v>
      </c>
      <c r="E3" s="59" t="s">
        <v>22</v>
      </c>
      <c r="F3" s="59" t="s">
        <v>21</v>
      </c>
      <c r="G3" s="59" t="s">
        <v>5</v>
      </c>
      <c r="H3" s="61" t="s">
        <v>6</v>
      </c>
      <c r="I3" s="71"/>
      <c r="J3" s="80"/>
      <c r="K3" s="64"/>
      <c r="L3" s="57"/>
      <c r="M3" s="83"/>
      <c r="N3" s="54"/>
    </row>
    <row r="4" spans="1:14" ht="33" customHeight="1" thickBot="1">
      <c r="B4" s="75"/>
      <c r="C4" s="78"/>
      <c r="D4" s="69"/>
      <c r="E4" s="60"/>
      <c r="F4" s="60"/>
      <c r="G4" s="60"/>
      <c r="H4" s="62"/>
      <c r="I4" s="72"/>
      <c r="J4" s="81"/>
      <c r="K4" s="65"/>
      <c r="L4" s="58"/>
      <c r="M4" s="84"/>
      <c r="N4" s="55"/>
    </row>
    <row r="5" spans="1:14">
      <c r="B5" s="1"/>
      <c r="C5" s="4"/>
      <c r="D5" s="1"/>
      <c r="E5" s="2"/>
      <c r="F5" s="2"/>
      <c r="G5" s="3"/>
      <c r="H5" s="26"/>
      <c r="I5" s="1"/>
      <c r="J5" s="11"/>
      <c r="K5" s="42"/>
      <c r="L5" s="30"/>
      <c r="M5" s="11"/>
      <c r="N5" s="30"/>
    </row>
    <row r="6" spans="1:14">
      <c r="A6" t="s">
        <v>11</v>
      </c>
      <c r="B6" s="5">
        <v>40539</v>
      </c>
      <c r="C6" s="32">
        <v>31</v>
      </c>
      <c r="D6" s="35" t="s">
        <v>25</v>
      </c>
      <c r="E6" s="6">
        <v>24960</v>
      </c>
      <c r="F6" s="6">
        <v>11400</v>
      </c>
      <c r="G6" s="7">
        <f>SUM(D6:F6)</f>
        <v>36360</v>
      </c>
      <c r="H6" s="27">
        <f t="shared" ref="H6:H29" si="0">G6/(C6/30)</f>
        <v>35187.096774193546</v>
      </c>
      <c r="I6" s="8" t="s">
        <v>25</v>
      </c>
      <c r="J6" s="19">
        <v>88.9</v>
      </c>
      <c r="K6" s="43">
        <v>101.4</v>
      </c>
      <c r="L6" s="39">
        <f>MAX(I6:K6)</f>
        <v>101.4</v>
      </c>
      <c r="M6" s="18">
        <v>2350</v>
      </c>
      <c r="N6" s="22">
        <f t="shared" ref="N6:N29" si="1">M6/G6</f>
        <v>6.4631463146314627E-2</v>
      </c>
    </row>
    <row r="7" spans="1:14">
      <c r="A7" t="s">
        <v>12</v>
      </c>
      <c r="B7" s="5">
        <v>40508</v>
      </c>
      <c r="C7" s="32">
        <v>31</v>
      </c>
      <c r="D7" s="35" t="s">
        <v>25</v>
      </c>
      <c r="E7" s="6">
        <v>24120</v>
      </c>
      <c r="F7" s="6">
        <v>12120</v>
      </c>
      <c r="G7" s="7">
        <f t="shared" ref="G7:G29" si="2">SUM(D7:F7)</f>
        <v>36240</v>
      </c>
      <c r="H7" s="27">
        <f t="shared" si="0"/>
        <v>35070.967741935478</v>
      </c>
      <c r="I7" s="8" t="s">
        <v>25</v>
      </c>
      <c r="J7" s="19">
        <v>102.4</v>
      </c>
      <c r="K7" s="43">
        <v>107.3</v>
      </c>
      <c r="L7" s="39">
        <f t="shared" ref="L7:L29" si="3">MAX(I7:K7)</f>
        <v>107.3</v>
      </c>
      <c r="M7" s="18">
        <v>2396.15</v>
      </c>
      <c r="N7" s="22">
        <f t="shared" si="1"/>
        <v>6.61189293598234E-2</v>
      </c>
    </row>
    <row r="8" spans="1:14">
      <c r="A8" t="s">
        <v>13</v>
      </c>
      <c r="B8" s="5">
        <v>40477</v>
      </c>
      <c r="C8" s="32">
        <v>27</v>
      </c>
      <c r="D8" s="35" t="s">
        <v>25</v>
      </c>
      <c r="E8" s="6">
        <v>19200</v>
      </c>
      <c r="F8" s="6">
        <v>9120</v>
      </c>
      <c r="G8" s="7">
        <f t="shared" si="2"/>
        <v>28320</v>
      </c>
      <c r="H8" s="27">
        <f t="shared" si="0"/>
        <v>31466.666666666664</v>
      </c>
      <c r="I8" s="8" t="s">
        <v>25</v>
      </c>
      <c r="J8" s="19">
        <v>89.8</v>
      </c>
      <c r="K8" s="43">
        <v>98.3</v>
      </c>
      <c r="L8" s="39">
        <f t="shared" si="3"/>
        <v>98.3</v>
      </c>
      <c r="M8" s="18">
        <v>2245.7600000000002</v>
      </c>
      <c r="N8" s="22">
        <f t="shared" si="1"/>
        <v>7.9299435028248599E-2</v>
      </c>
    </row>
    <row r="9" spans="1:14">
      <c r="A9" t="s">
        <v>14</v>
      </c>
      <c r="B9" s="5">
        <v>40450</v>
      </c>
      <c r="C9" s="32">
        <v>34</v>
      </c>
      <c r="D9" s="35" t="s">
        <v>25</v>
      </c>
      <c r="E9" s="6">
        <v>23400</v>
      </c>
      <c r="F9" s="6">
        <v>13800</v>
      </c>
      <c r="G9" s="7">
        <f t="shared" si="2"/>
        <v>37200</v>
      </c>
      <c r="H9" s="27">
        <f t="shared" si="0"/>
        <v>32823.529411764706</v>
      </c>
      <c r="I9" s="8" t="s">
        <v>25</v>
      </c>
      <c r="J9" s="19">
        <v>137.19999999999999</v>
      </c>
      <c r="K9" s="43">
        <v>131.4</v>
      </c>
      <c r="L9" s="39">
        <f t="shared" si="3"/>
        <v>137.19999999999999</v>
      </c>
      <c r="M9" s="18">
        <v>2645.63</v>
      </c>
      <c r="N9" s="22">
        <f t="shared" si="1"/>
        <v>7.1119086021505379E-2</v>
      </c>
    </row>
    <row r="10" spans="1:14">
      <c r="A10" t="s">
        <v>15</v>
      </c>
      <c r="B10" s="5">
        <v>40416</v>
      </c>
      <c r="C10" s="32">
        <v>31</v>
      </c>
      <c r="D10" s="35" t="s">
        <v>25</v>
      </c>
      <c r="E10" s="6">
        <v>25200</v>
      </c>
      <c r="F10" s="6">
        <v>14880</v>
      </c>
      <c r="G10" s="7">
        <f t="shared" si="2"/>
        <v>40080</v>
      </c>
      <c r="H10" s="27">
        <f t="shared" si="0"/>
        <v>38787.096774193546</v>
      </c>
      <c r="I10" s="8" t="s">
        <v>25</v>
      </c>
      <c r="J10" s="19">
        <v>142.4</v>
      </c>
      <c r="K10" s="43">
        <v>140</v>
      </c>
      <c r="L10" s="39">
        <f t="shared" si="3"/>
        <v>142.4</v>
      </c>
      <c r="M10" s="18">
        <v>2715.76</v>
      </c>
      <c r="N10" s="22">
        <f t="shared" si="1"/>
        <v>6.7758483033932143E-2</v>
      </c>
    </row>
    <row r="11" spans="1:14">
      <c r="A11" t="s">
        <v>16</v>
      </c>
      <c r="B11" s="5">
        <v>40385</v>
      </c>
      <c r="C11" s="32">
        <v>27</v>
      </c>
      <c r="D11" s="35" t="s">
        <v>25</v>
      </c>
      <c r="E11" s="6">
        <v>24480</v>
      </c>
      <c r="F11" s="6">
        <v>12600</v>
      </c>
      <c r="G11" s="7">
        <f>SUM(D11:F11)</f>
        <v>37080</v>
      </c>
      <c r="H11" s="27">
        <f t="shared" si="0"/>
        <v>41200</v>
      </c>
      <c r="I11" s="8" t="s">
        <v>25</v>
      </c>
      <c r="J11" s="19">
        <v>130.1</v>
      </c>
      <c r="K11" s="43">
        <v>140.5</v>
      </c>
      <c r="L11" s="39">
        <f t="shared" si="3"/>
        <v>140.5</v>
      </c>
      <c r="M11" s="18">
        <v>2669.77</v>
      </c>
      <c r="N11" s="22">
        <f t="shared" si="1"/>
        <v>7.2000269687162888E-2</v>
      </c>
    </row>
    <row r="12" spans="1:14">
      <c r="A12" t="s">
        <v>17</v>
      </c>
      <c r="B12" s="5">
        <v>40358</v>
      </c>
      <c r="C12" s="32">
        <v>29</v>
      </c>
      <c r="D12" s="35" t="s">
        <v>25</v>
      </c>
      <c r="E12" s="6">
        <v>21600</v>
      </c>
      <c r="F12" s="6">
        <v>11880</v>
      </c>
      <c r="G12" s="7">
        <f t="shared" si="2"/>
        <v>33480</v>
      </c>
      <c r="H12" s="27">
        <f t="shared" si="0"/>
        <v>34634.482758620688</v>
      </c>
      <c r="I12" s="8" t="s">
        <v>25</v>
      </c>
      <c r="J12" s="19">
        <v>134.19999999999999</v>
      </c>
      <c r="K12" s="43">
        <v>148.30000000000001</v>
      </c>
      <c r="L12" s="39">
        <f t="shared" si="3"/>
        <v>148.30000000000001</v>
      </c>
      <c r="M12" s="18">
        <v>2662</v>
      </c>
      <c r="N12" s="22">
        <f t="shared" si="1"/>
        <v>7.9510155316606934E-2</v>
      </c>
    </row>
    <row r="13" spans="1:14">
      <c r="A13" t="s">
        <v>18</v>
      </c>
      <c r="B13" s="5">
        <v>40329</v>
      </c>
      <c r="C13" s="32">
        <v>27</v>
      </c>
      <c r="D13" s="35" t="s">
        <v>25</v>
      </c>
      <c r="E13" s="6">
        <v>12480</v>
      </c>
      <c r="F13" s="6">
        <v>3960</v>
      </c>
      <c r="G13" s="7">
        <f t="shared" si="2"/>
        <v>16440</v>
      </c>
      <c r="H13" s="27">
        <f t="shared" si="0"/>
        <v>18266.666666666668</v>
      </c>
      <c r="I13" s="8" t="s">
        <v>25</v>
      </c>
      <c r="J13" s="19">
        <v>122</v>
      </c>
      <c r="K13" s="43">
        <v>114.4</v>
      </c>
      <c r="L13" s="39">
        <f t="shared" si="3"/>
        <v>122</v>
      </c>
      <c r="M13" s="18">
        <v>2295.6999999999998</v>
      </c>
      <c r="N13" s="22">
        <f t="shared" si="1"/>
        <v>0.13964111922141118</v>
      </c>
    </row>
    <row r="14" spans="1:14">
      <c r="A14" t="s">
        <v>19</v>
      </c>
      <c r="B14" s="5">
        <v>40298</v>
      </c>
      <c r="C14" s="32">
        <v>33</v>
      </c>
      <c r="D14" s="35" t="s">
        <v>25</v>
      </c>
      <c r="E14" s="6">
        <v>28200</v>
      </c>
      <c r="F14" s="6">
        <v>14640</v>
      </c>
      <c r="G14" s="7">
        <f t="shared" si="2"/>
        <v>42840</v>
      </c>
      <c r="H14" s="27">
        <f t="shared" si="0"/>
        <v>38945.454545454544</v>
      </c>
      <c r="I14" s="8" t="s">
        <v>25</v>
      </c>
      <c r="J14" s="19">
        <v>105.4</v>
      </c>
      <c r="K14" s="43">
        <v>105</v>
      </c>
      <c r="L14" s="39">
        <f t="shared" si="3"/>
        <v>105.4</v>
      </c>
      <c r="M14" s="18">
        <v>2357.4299999999998</v>
      </c>
      <c r="N14" s="22">
        <f t="shared" si="1"/>
        <v>5.5028711484593831E-2</v>
      </c>
    </row>
    <row r="15" spans="1:14">
      <c r="A15" t="s">
        <v>20</v>
      </c>
      <c r="B15" s="5">
        <v>40267</v>
      </c>
      <c r="C15" s="32">
        <v>36</v>
      </c>
      <c r="D15" s="35" t="s">
        <v>25</v>
      </c>
      <c r="E15" s="6">
        <v>30720</v>
      </c>
      <c r="F15" s="6">
        <v>15960</v>
      </c>
      <c r="G15" s="7">
        <f t="shared" si="2"/>
        <v>46680</v>
      </c>
      <c r="H15" s="27">
        <f t="shared" si="0"/>
        <v>38900</v>
      </c>
      <c r="I15" s="8" t="s">
        <v>25</v>
      </c>
      <c r="J15" s="19">
        <v>105.4</v>
      </c>
      <c r="K15" s="43">
        <v>105</v>
      </c>
      <c r="L15" s="39">
        <f t="shared" si="3"/>
        <v>105.4</v>
      </c>
      <c r="M15" s="18">
        <v>2396.4499999999998</v>
      </c>
      <c r="N15" s="22">
        <f t="shared" si="1"/>
        <v>5.1337832047986288E-2</v>
      </c>
    </row>
    <row r="16" spans="1:14">
      <c r="A16" t="s">
        <v>10</v>
      </c>
      <c r="B16" s="5">
        <v>40237</v>
      </c>
      <c r="C16" s="32">
        <v>29</v>
      </c>
      <c r="D16" s="35" t="s">
        <v>25</v>
      </c>
      <c r="E16" s="6">
        <v>25200</v>
      </c>
      <c r="F16" s="6">
        <v>11520</v>
      </c>
      <c r="G16" s="7">
        <f t="shared" si="2"/>
        <v>36720</v>
      </c>
      <c r="H16" s="27">
        <f t="shared" si="0"/>
        <v>37986.206896551725</v>
      </c>
      <c r="I16" s="8" t="s">
        <v>25</v>
      </c>
      <c r="J16" s="19">
        <v>98.4</v>
      </c>
      <c r="K16" s="43">
        <v>101.3</v>
      </c>
      <c r="L16" s="39">
        <f t="shared" si="3"/>
        <v>101.3</v>
      </c>
      <c r="M16" s="18">
        <v>2261.88</v>
      </c>
      <c r="N16" s="22">
        <f t="shared" si="1"/>
        <v>6.1598039215686275E-2</v>
      </c>
    </row>
    <row r="17" spans="1:14">
      <c r="A17" t="s">
        <v>9</v>
      </c>
      <c r="B17" s="5">
        <v>40208</v>
      </c>
      <c r="C17" s="32">
        <v>33</v>
      </c>
      <c r="D17" s="35" t="s">
        <v>25</v>
      </c>
      <c r="E17" s="6">
        <v>28680</v>
      </c>
      <c r="F17" s="6">
        <v>13080</v>
      </c>
      <c r="G17" s="7">
        <f t="shared" si="2"/>
        <v>41760</v>
      </c>
      <c r="H17" s="27">
        <f t="shared" si="0"/>
        <v>37963.63636363636</v>
      </c>
      <c r="I17" s="8" t="s">
        <v>25</v>
      </c>
      <c r="J17" s="19">
        <v>98.4</v>
      </c>
      <c r="K17" s="43">
        <v>101.3</v>
      </c>
      <c r="L17" s="39">
        <f t="shared" si="3"/>
        <v>101.3</v>
      </c>
      <c r="M17" s="18">
        <v>2314.6799999999998</v>
      </c>
      <c r="N17" s="22">
        <f t="shared" si="1"/>
        <v>5.5428160919540226E-2</v>
      </c>
    </row>
    <row r="18" spans="1:14">
      <c r="A18" t="s">
        <v>11</v>
      </c>
      <c r="B18" s="5">
        <v>40178</v>
      </c>
      <c r="C18" s="32">
        <v>38</v>
      </c>
      <c r="D18" s="35" t="s">
        <v>25</v>
      </c>
      <c r="E18" s="6">
        <v>33000</v>
      </c>
      <c r="F18" s="6">
        <v>15120</v>
      </c>
      <c r="G18" s="7">
        <f t="shared" si="2"/>
        <v>48120</v>
      </c>
      <c r="H18" s="27">
        <f t="shared" si="0"/>
        <v>37989.473684210527</v>
      </c>
      <c r="I18" s="8" t="s">
        <v>25</v>
      </c>
      <c r="J18" s="19">
        <v>98.4</v>
      </c>
      <c r="K18" s="43">
        <v>101.3</v>
      </c>
      <c r="L18" s="39">
        <f t="shared" si="3"/>
        <v>101.3</v>
      </c>
      <c r="M18" s="18">
        <v>2225.35</v>
      </c>
      <c r="N18" s="22">
        <f t="shared" si="1"/>
        <v>4.6245843724023274E-2</v>
      </c>
    </row>
    <row r="19" spans="1:14">
      <c r="A19" t="s">
        <v>12</v>
      </c>
      <c r="B19" s="5">
        <v>40140</v>
      </c>
      <c r="C19" s="32">
        <v>29</v>
      </c>
      <c r="D19" s="35" t="s">
        <v>25</v>
      </c>
      <c r="E19" s="6">
        <v>25200</v>
      </c>
      <c r="F19" s="6">
        <v>11520</v>
      </c>
      <c r="G19" s="7">
        <f t="shared" si="2"/>
        <v>36720</v>
      </c>
      <c r="H19" s="27">
        <f t="shared" si="0"/>
        <v>37986.206896551725</v>
      </c>
      <c r="I19" s="8" t="s">
        <v>25</v>
      </c>
      <c r="J19" s="19">
        <v>98.4</v>
      </c>
      <c r="K19" s="43">
        <v>101.3</v>
      </c>
      <c r="L19" s="39">
        <f t="shared" si="3"/>
        <v>101.3</v>
      </c>
      <c r="M19" s="18">
        <v>2144.42</v>
      </c>
      <c r="N19" s="22">
        <f t="shared" si="1"/>
        <v>5.8399237472766888E-2</v>
      </c>
    </row>
    <row r="20" spans="1:14">
      <c r="A20" t="s">
        <v>13</v>
      </c>
      <c r="B20" s="5">
        <v>40111</v>
      </c>
      <c r="C20" s="32">
        <v>19</v>
      </c>
      <c r="D20" s="35" t="s">
        <v>25</v>
      </c>
      <c r="E20" s="6">
        <v>3240</v>
      </c>
      <c r="F20" s="6">
        <v>1560</v>
      </c>
      <c r="G20" s="7">
        <f t="shared" si="2"/>
        <v>4800</v>
      </c>
      <c r="H20" s="27">
        <f t="shared" si="0"/>
        <v>7578.9473684210534</v>
      </c>
      <c r="I20" s="8" t="s">
        <v>25</v>
      </c>
      <c r="J20" s="19">
        <v>89.5</v>
      </c>
      <c r="K20" s="43">
        <v>97</v>
      </c>
      <c r="L20" s="39">
        <f t="shared" si="3"/>
        <v>97</v>
      </c>
      <c r="M20" s="18">
        <v>1209.3499999999999</v>
      </c>
      <c r="N20" s="22">
        <f t="shared" si="1"/>
        <v>0.25194791666666666</v>
      </c>
    </row>
    <row r="21" spans="1:14">
      <c r="A21" t="s">
        <v>14</v>
      </c>
      <c r="B21" s="5">
        <v>40080</v>
      </c>
      <c r="C21" s="32">
        <v>30</v>
      </c>
      <c r="D21" s="37">
        <v>35640</v>
      </c>
      <c r="E21" s="6" t="s">
        <v>25</v>
      </c>
      <c r="F21" s="6" t="s">
        <v>25</v>
      </c>
      <c r="G21" s="7">
        <f t="shared" si="2"/>
        <v>35640</v>
      </c>
      <c r="H21" s="27">
        <f t="shared" si="0"/>
        <v>35640</v>
      </c>
      <c r="I21" s="8">
        <v>121.9</v>
      </c>
      <c r="J21" s="19" t="s">
        <v>25</v>
      </c>
      <c r="K21" s="43" t="s">
        <v>25</v>
      </c>
      <c r="L21" s="39">
        <f t="shared" si="3"/>
        <v>121.9</v>
      </c>
      <c r="M21" s="18">
        <v>2293.61</v>
      </c>
      <c r="N21" s="22">
        <f t="shared" si="1"/>
        <v>6.4354938271604947E-2</v>
      </c>
    </row>
    <row r="22" spans="1:14">
      <c r="A22" t="s">
        <v>15</v>
      </c>
      <c r="B22" s="5">
        <v>40050</v>
      </c>
      <c r="C22" s="32">
        <v>29</v>
      </c>
      <c r="D22" s="37">
        <v>45720</v>
      </c>
      <c r="E22" s="6" t="s">
        <v>25</v>
      </c>
      <c r="F22" s="6" t="s">
        <v>25</v>
      </c>
      <c r="G22" s="7">
        <f t="shared" si="2"/>
        <v>45720</v>
      </c>
      <c r="H22" s="27">
        <f t="shared" si="0"/>
        <v>47296.551724137928</v>
      </c>
      <c r="I22" s="8">
        <v>134.30000000000001</v>
      </c>
      <c r="J22" s="19" t="s">
        <v>25</v>
      </c>
      <c r="K22" s="43" t="s">
        <v>25</v>
      </c>
      <c r="L22" s="39">
        <f t="shared" si="3"/>
        <v>134.30000000000001</v>
      </c>
      <c r="M22" s="18">
        <v>2466.41</v>
      </c>
      <c r="N22" s="22">
        <f t="shared" si="1"/>
        <v>5.3945975503062113E-2</v>
      </c>
    </row>
    <row r="23" spans="1:14">
      <c r="A23" t="s">
        <v>16</v>
      </c>
      <c r="B23" s="5">
        <v>40021</v>
      </c>
      <c r="C23" s="32">
        <v>33</v>
      </c>
      <c r="D23" s="37">
        <v>41400</v>
      </c>
      <c r="E23" s="6" t="s">
        <v>25</v>
      </c>
      <c r="F23" s="6" t="s">
        <v>25</v>
      </c>
      <c r="G23" s="7">
        <f>SUM(D23:F23)</f>
        <v>41400</v>
      </c>
      <c r="H23" s="27">
        <f t="shared" si="0"/>
        <v>37636.363636363632</v>
      </c>
      <c r="I23" s="8">
        <v>126.1</v>
      </c>
      <c r="J23" s="19" t="s">
        <v>25</v>
      </c>
      <c r="K23" s="43" t="s">
        <v>25</v>
      </c>
      <c r="L23" s="39">
        <f t="shared" si="3"/>
        <v>126.1</v>
      </c>
      <c r="M23" s="18">
        <v>2372.7199999999998</v>
      </c>
      <c r="N23" s="22">
        <f t="shared" si="1"/>
        <v>5.7312077294685987E-2</v>
      </c>
    </row>
    <row r="24" spans="1:14">
      <c r="A24" t="s">
        <v>17</v>
      </c>
      <c r="B24" s="5">
        <v>39988</v>
      </c>
      <c r="C24" s="32">
        <v>29</v>
      </c>
      <c r="D24" s="37">
        <v>30840</v>
      </c>
      <c r="E24" s="6" t="s">
        <v>25</v>
      </c>
      <c r="F24" s="6" t="s">
        <v>25</v>
      </c>
      <c r="G24" s="7">
        <f t="shared" si="2"/>
        <v>30840</v>
      </c>
      <c r="H24" s="27">
        <f t="shared" si="0"/>
        <v>31903.448275862069</v>
      </c>
      <c r="I24" s="8">
        <v>110.9</v>
      </c>
      <c r="J24" s="19" t="s">
        <v>25</v>
      </c>
      <c r="K24" s="43" t="s">
        <v>25</v>
      </c>
      <c r="L24" s="39">
        <f t="shared" si="3"/>
        <v>110.9</v>
      </c>
      <c r="M24" s="18">
        <v>2172.2600000000002</v>
      </c>
      <c r="N24" s="22">
        <f t="shared" si="1"/>
        <v>7.0436446173800266E-2</v>
      </c>
    </row>
    <row r="25" spans="1:14">
      <c r="A25" t="s">
        <v>18</v>
      </c>
      <c r="B25" s="5">
        <v>39959</v>
      </c>
      <c r="C25" s="32">
        <v>29</v>
      </c>
      <c r="D25" s="37">
        <v>32160</v>
      </c>
      <c r="E25" s="6" t="s">
        <v>25</v>
      </c>
      <c r="F25" s="6" t="s">
        <v>25</v>
      </c>
      <c r="G25" s="7">
        <f t="shared" si="2"/>
        <v>32160</v>
      </c>
      <c r="H25" s="27">
        <f t="shared" si="0"/>
        <v>33268.965517241377</v>
      </c>
      <c r="I25" s="8">
        <v>128.9</v>
      </c>
      <c r="J25" s="19" t="s">
        <v>25</v>
      </c>
      <c r="K25" s="43" t="s">
        <v>25</v>
      </c>
      <c r="L25" s="39">
        <f t="shared" si="3"/>
        <v>128.9</v>
      </c>
      <c r="M25" s="18">
        <v>2312.2600000000002</v>
      </c>
      <c r="N25" s="22">
        <f t="shared" si="1"/>
        <v>7.1898631840796021E-2</v>
      </c>
    </row>
    <row r="26" spans="1:14">
      <c r="A26" t="s">
        <v>19</v>
      </c>
      <c r="B26" s="5">
        <v>39930</v>
      </c>
      <c r="C26" s="32">
        <v>33</v>
      </c>
      <c r="D26" s="37">
        <v>39240</v>
      </c>
      <c r="E26" s="6" t="s">
        <v>25</v>
      </c>
      <c r="F26" s="6" t="s">
        <v>25</v>
      </c>
      <c r="G26" s="7">
        <f t="shared" si="2"/>
        <v>39240</v>
      </c>
      <c r="H26" s="27">
        <f t="shared" si="0"/>
        <v>35672.727272727272</v>
      </c>
      <c r="I26" s="8">
        <v>103.1</v>
      </c>
      <c r="J26" s="19" t="s">
        <v>25</v>
      </c>
      <c r="K26" s="43" t="s">
        <v>25</v>
      </c>
      <c r="L26" s="39">
        <f t="shared" si="3"/>
        <v>103.1</v>
      </c>
      <c r="M26" s="18">
        <v>2192.9899999999998</v>
      </c>
      <c r="N26" s="22">
        <f t="shared" si="1"/>
        <v>5.5886595310907235E-2</v>
      </c>
    </row>
    <row r="27" spans="1:14">
      <c r="A27" t="s">
        <v>20</v>
      </c>
      <c r="B27" s="5">
        <v>39897</v>
      </c>
      <c r="C27" s="32">
        <v>28</v>
      </c>
      <c r="D27" s="37">
        <v>34920</v>
      </c>
      <c r="E27" s="6" t="s">
        <v>25</v>
      </c>
      <c r="F27" s="6" t="s">
        <v>25</v>
      </c>
      <c r="G27" s="7">
        <f t="shared" si="2"/>
        <v>34920</v>
      </c>
      <c r="H27" s="27">
        <f t="shared" si="0"/>
        <v>37414.28571428571</v>
      </c>
      <c r="I27" s="8">
        <v>110.2</v>
      </c>
      <c r="J27" s="19" t="s">
        <v>25</v>
      </c>
      <c r="K27" s="43" t="s">
        <v>25</v>
      </c>
      <c r="L27" s="39">
        <f t="shared" si="3"/>
        <v>110.2</v>
      </c>
      <c r="M27" s="18">
        <v>2204.42</v>
      </c>
      <c r="N27" s="22">
        <f t="shared" si="1"/>
        <v>6.3127720504009166E-2</v>
      </c>
    </row>
    <row r="28" spans="1:14">
      <c r="A28" t="s">
        <v>10</v>
      </c>
      <c r="B28" s="5">
        <v>39869</v>
      </c>
      <c r="C28" s="32">
        <v>30</v>
      </c>
      <c r="D28" s="37">
        <v>38160</v>
      </c>
      <c r="E28" s="6" t="s">
        <v>25</v>
      </c>
      <c r="F28" s="6" t="s">
        <v>25</v>
      </c>
      <c r="G28" s="7">
        <f t="shared" si="2"/>
        <v>38160</v>
      </c>
      <c r="H28" s="27">
        <f t="shared" si="0"/>
        <v>38160</v>
      </c>
      <c r="I28" s="8">
        <v>107.9</v>
      </c>
      <c r="J28" s="19" t="s">
        <v>25</v>
      </c>
      <c r="K28" s="43" t="s">
        <v>25</v>
      </c>
      <c r="L28" s="39">
        <f t="shared" si="3"/>
        <v>107.9</v>
      </c>
      <c r="M28" s="18">
        <v>2217.4299999999998</v>
      </c>
      <c r="N28" s="22">
        <f t="shared" si="1"/>
        <v>5.8108752620545066E-2</v>
      </c>
    </row>
    <row r="29" spans="1:14">
      <c r="A29" t="s">
        <v>9</v>
      </c>
      <c r="B29" s="5">
        <v>39839</v>
      </c>
      <c r="C29" s="32">
        <v>31</v>
      </c>
      <c r="D29" s="37">
        <v>38040</v>
      </c>
      <c r="E29" s="6" t="s">
        <v>25</v>
      </c>
      <c r="F29" s="6" t="s">
        <v>25</v>
      </c>
      <c r="G29" s="7">
        <f t="shared" si="2"/>
        <v>38040</v>
      </c>
      <c r="H29" s="27">
        <f t="shared" si="0"/>
        <v>36812.903225806447</v>
      </c>
      <c r="I29" s="8">
        <v>105</v>
      </c>
      <c r="J29" s="19" t="s">
        <v>25</v>
      </c>
      <c r="K29" s="43" t="s">
        <v>25</v>
      </c>
      <c r="L29" s="39">
        <f t="shared" si="3"/>
        <v>105</v>
      </c>
      <c r="M29" s="18">
        <v>2198.2800000000002</v>
      </c>
      <c r="N29" s="22">
        <f t="shared" si="1"/>
        <v>5.7788643533123032E-2</v>
      </c>
    </row>
    <row r="30" spans="1:14">
      <c r="B30" s="5"/>
      <c r="C30" s="32"/>
      <c r="D30" s="35"/>
      <c r="E30" s="6"/>
      <c r="F30" s="6"/>
      <c r="G30" s="7"/>
      <c r="H30" s="27"/>
      <c r="I30" s="8"/>
      <c r="J30" s="19"/>
      <c r="K30" s="43"/>
      <c r="L30" s="39"/>
      <c r="M30" s="18"/>
      <c r="N30" s="22"/>
    </row>
    <row r="31" spans="1:14">
      <c r="B31" s="10"/>
      <c r="C31" s="25"/>
      <c r="D31" s="10"/>
      <c r="E31" s="11"/>
      <c r="F31" s="11"/>
      <c r="G31" s="12"/>
      <c r="H31" s="28"/>
      <c r="I31" s="13"/>
      <c r="J31" s="20"/>
      <c r="K31" s="44"/>
      <c r="L31" s="40"/>
      <c r="M31" s="9"/>
      <c r="N31" s="22"/>
    </row>
    <row r="32" spans="1:14" ht="15.75" thickBot="1">
      <c r="B32" s="14" t="s">
        <v>7</v>
      </c>
      <c r="C32" s="33"/>
      <c r="D32" s="14"/>
      <c r="E32" s="15"/>
      <c r="F32" s="15"/>
      <c r="G32" s="16">
        <f>SUM(G6:G29)</f>
        <v>858960</v>
      </c>
      <c r="H32" s="29">
        <f>SUM(H6:H29)</f>
        <v>838591.67791529163</v>
      </c>
      <c r="I32" s="14"/>
      <c r="J32" s="15"/>
      <c r="K32" s="45"/>
      <c r="L32" s="41"/>
      <c r="M32" s="17">
        <f>SUM(M6:M29)</f>
        <v>55320.710000000006</v>
      </c>
      <c r="N32" s="31">
        <f>(M32)/G32</f>
        <v>6.4404291235913208E-2</v>
      </c>
    </row>
  </sheetData>
  <mergeCells count="14">
    <mergeCell ref="B2:B4"/>
    <mergeCell ref="C2:C4"/>
    <mergeCell ref="J2:J4"/>
    <mergeCell ref="M2:M4"/>
    <mergeCell ref="F3:F4"/>
    <mergeCell ref="E3:E4"/>
    <mergeCell ref="N2:N4"/>
    <mergeCell ref="L2:L4"/>
    <mergeCell ref="G3:G4"/>
    <mergeCell ref="H3:H4"/>
    <mergeCell ref="K2:K4"/>
    <mergeCell ref="D2:H2"/>
    <mergeCell ref="D3:D4"/>
    <mergeCell ref="I2:I4"/>
  </mergeCells>
  <phoneticPr fontId="0" type="noConversion"/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2"/>
  <sheetViews>
    <sheetView tabSelected="1" zoomScaleNormal="100" workbookViewId="0">
      <selection activeCell="G8" sqref="G8"/>
    </sheetView>
  </sheetViews>
  <sheetFormatPr defaultRowHeight="15"/>
  <sheetData>
    <row r="1" spans="1:8" ht="15.75" thickBot="1"/>
    <row r="2" spans="1:8" ht="15" customHeight="1">
      <c r="B2" s="73" t="s">
        <v>0</v>
      </c>
      <c r="C2" s="89" t="s">
        <v>1</v>
      </c>
      <c r="D2" s="92" t="s">
        <v>2</v>
      </c>
      <c r="E2" s="93"/>
      <c r="F2" s="70" t="s">
        <v>3</v>
      </c>
      <c r="G2" s="94" t="s">
        <v>8</v>
      </c>
      <c r="H2" s="85" t="s">
        <v>4</v>
      </c>
    </row>
    <row r="3" spans="1:8">
      <c r="B3" s="74"/>
      <c r="C3" s="90"/>
      <c r="D3" s="59" t="s">
        <v>5</v>
      </c>
      <c r="E3" s="88" t="s">
        <v>6</v>
      </c>
      <c r="F3" s="71"/>
      <c r="G3" s="95"/>
      <c r="H3" s="86"/>
    </row>
    <row r="4" spans="1:8" ht="33" customHeight="1" thickBot="1">
      <c r="B4" s="75"/>
      <c r="C4" s="91"/>
      <c r="D4" s="60"/>
      <c r="E4" s="87"/>
      <c r="F4" s="72"/>
      <c r="G4" s="96"/>
      <c r="H4" s="87"/>
    </row>
    <row r="5" spans="1:8">
      <c r="B5" s="1"/>
      <c r="C5" s="2"/>
      <c r="D5" s="3"/>
      <c r="E5" s="3"/>
      <c r="F5" s="1"/>
      <c r="G5" s="2"/>
      <c r="H5" s="21"/>
    </row>
    <row r="6" spans="1:8">
      <c r="A6" t="s">
        <v>11</v>
      </c>
      <c r="B6" s="5">
        <v>40534</v>
      </c>
      <c r="C6" s="6">
        <v>30</v>
      </c>
      <c r="D6" s="7">
        <v>3760</v>
      </c>
      <c r="E6" s="7">
        <f>D6/(C6/30)</f>
        <v>3760</v>
      </c>
      <c r="F6" s="8">
        <v>15.4</v>
      </c>
      <c r="G6" s="18">
        <v>309.61</v>
      </c>
      <c r="H6" s="22">
        <f>G6/D6</f>
        <v>8.2343085106382982E-2</v>
      </c>
    </row>
    <row r="7" spans="1:8">
      <c r="A7" t="s">
        <v>12</v>
      </c>
      <c r="B7" s="5">
        <v>40504</v>
      </c>
      <c r="C7" s="6">
        <v>31</v>
      </c>
      <c r="D7" s="7">
        <v>1400</v>
      </c>
      <c r="E7" s="7">
        <f t="shared" ref="E7:E27" si="0">D7/(C7/30)</f>
        <v>1354.8387096774193</v>
      </c>
      <c r="F7" s="8">
        <v>5.4</v>
      </c>
      <c r="G7" s="18">
        <v>120.22</v>
      </c>
      <c r="H7" s="22">
        <f t="shared" ref="H7:H27" si="1">G7/D7</f>
        <v>8.5871428571428571E-2</v>
      </c>
    </row>
    <row r="8" spans="1:8">
      <c r="A8" t="s">
        <v>13</v>
      </c>
      <c r="B8" s="5">
        <v>40473</v>
      </c>
      <c r="C8" s="6">
        <v>29</v>
      </c>
      <c r="D8" s="7">
        <v>560</v>
      </c>
      <c r="E8" s="7">
        <f t="shared" si="0"/>
        <v>579.31034482758616</v>
      </c>
      <c r="F8" s="8">
        <v>3.6</v>
      </c>
      <c r="G8" s="18">
        <v>74.099999999999994</v>
      </c>
      <c r="H8" s="22">
        <f t="shared" si="1"/>
        <v>0.13232142857142856</v>
      </c>
    </row>
    <row r="9" spans="1:8">
      <c r="A9" t="s">
        <v>14</v>
      </c>
      <c r="B9" s="5">
        <v>40444</v>
      </c>
      <c r="C9" s="6">
        <v>30</v>
      </c>
      <c r="D9" s="7">
        <v>560</v>
      </c>
      <c r="E9" s="7">
        <f t="shared" si="0"/>
        <v>560</v>
      </c>
      <c r="F9" s="8">
        <v>2.6</v>
      </c>
      <c r="G9" s="18">
        <v>62</v>
      </c>
      <c r="H9" s="22">
        <f t="shared" si="1"/>
        <v>0.11071428571428571</v>
      </c>
    </row>
    <row r="10" spans="1:8">
      <c r="A10" t="s">
        <v>15</v>
      </c>
      <c r="B10" s="5">
        <v>40414</v>
      </c>
      <c r="C10" s="6">
        <v>32</v>
      </c>
      <c r="D10" s="7">
        <v>640</v>
      </c>
      <c r="E10" s="7">
        <f t="shared" si="0"/>
        <v>600</v>
      </c>
      <c r="F10" s="8">
        <v>2.4</v>
      </c>
      <c r="G10" s="18">
        <v>61.88</v>
      </c>
      <c r="H10" s="22">
        <f t="shared" si="1"/>
        <v>9.668750000000001E-2</v>
      </c>
    </row>
    <row r="11" spans="1:8">
      <c r="A11" t="s">
        <v>16</v>
      </c>
      <c r="B11" s="5">
        <v>40382</v>
      </c>
      <c r="C11" s="6">
        <v>30</v>
      </c>
      <c r="D11" s="7">
        <v>680</v>
      </c>
      <c r="E11" s="7">
        <f t="shared" si="0"/>
        <v>680</v>
      </c>
      <c r="F11" s="8">
        <v>2.4</v>
      </c>
      <c r="G11" s="18">
        <v>63.14</v>
      </c>
      <c r="H11" s="22">
        <f t="shared" si="1"/>
        <v>9.2852941176470583E-2</v>
      </c>
    </row>
    <row r="12" spans="1:8">
      <c r="A12" t="s">
        <v>17</v>
      </c>
      <c r="B12" s="5">
        <v>40352</v>
      </c>
      <c r="C12" s="6">
        <v>30</v>
      </c>
      <c r="D12" s="7">
        <v>720</v>
      </c>
      <c r="E12" s="7">
        <f t="shared" si="0"/>
        <v>720</v>
      </c>
      <c r="F12" s="8">
        <v>2.2999999999999998</v>
      </c>
      <c r="G12" s="18">
        <v>63.42</v>
      </c>
      <c r="H12" s="22">
        <f t="shared" si="1"/>
        <v>8.8083333333333333E-2</v>
      </c>
    </row>
    <row r="13" spans="1:8">
      <c r="A13" t="s">
        <v>18</v>
      </c>
      <c r="B13" s="5">
        <v>40322</v>
      </c>
      <c r="C13" s="6">
        <v>28</v>
      </c>
      <c r="D13" s="7">
        <v>1040</v>
      </c>
      <c r="E13" s="7">
        <f>D13/(C13/30)</f>
        <v>1114.2857142857142</v>
      </c>
      <c r="F13" s="8">
        <v>3.4</v>
      </c>
      <c r="G13" s="18">
        <v>85.84</v>
      </c>
      <c r="H13" s="22">
        <f t="shared" si="1"/>
        <v>8.2538461538461547E-2</v>
      </c>
    </row>
    <row r="14" spans="1:8">
      <c r="A14" t="s">
        <v>19</v>
      </c>
      <c r="B14" s="5">
        <v>40294</v>
      </c>
      <c r="C14" s="6">
        <v>33</v>
      </c>
      <c r="D14" s="7">
        <v>1840</v>
      </c>
      <c r="E14" s="7">
        <f t="shared" si="0"/>
        <v>1672.7272727272725</v>
      </c>
      <c r="F14" s="8">
        <v>6</v>
      </c>
      <c r="G14" s="18">
        <v>140.1</v>
      </c>
      <c r="H14" s="22">
        <f t="shared" si="1"/>
        <v>7.614130434782608E-2</v>
      </c>
    </row>
    <row r="15" spans="1:8">
      <c r="A15" t="s">
        <v>20</v>
      </c>
      <c r="B15" s="5">
        <v>40261</v>
      </c>
      <c r="C15" s="6">
        <v>29</v>
      </c>
      <c r="D15" s="7">
        <v>2240</v>
      </c>
      <c r="E15" s="7">
        <f t="shared" si="0"/>
        <v>2317.2413793103447</v>
      </c>
      <c r="F15" s="8">
        <v>10.199999999999999</v>
      </c>
      <c r="G15" s="18">
        <v>201.25</v>
      </c>
      <c r="H15" s="22">
        <f t="shared" si="1"/>
        <v>8.984375E-2</v>
      </c>
    </row>
    <row r="16" spans="1:8">
      <c r="A16" t="s">
        <v>10</v>
      </c>
      <c r="B16" s="5">
        <v>40232</v>
      </c>
      <c r="C16" s="6">
        <v>29</v>
      </c>
      <c r="D16" s="7">
        <v>5120</v>
      </c>
      <c r="E16" s="7">
        <f t="shared" si="0"/>
        <v>5296.5517241379312</v>
      </c>
      <c r="F16" s="8">
        <v>18.7</v>
      </c>
      <c r="G16" s="18">
        <v>386.56</v>
      </c>
      <c r="H16" s="22">
        <f t="shared" si="1"/>
        <v>7.5499999999999998E-2</v>
      </c>
    </row>
    <row r="17" spans="1:8">
      <c r="A17" t="s">
        <v>9</v>
      </c>
      <c r="B17" s="5">
        <v>40203</v>
      </c>
      <c r="C17" s="6">
        <v>34</v>
      </c>
      <c r="D17" s="7">
        <v>6240</v>
      </c>
      <c r="E17" s="7">
        <f t="shared" si="0"/>
        <v>5505.8823529411766</v>
      </c>
      <c r="F17" s="8">
        <v>20.5</v>
      </c>
      <c r="G17" s="18">
        <v>435.7</v>
      </c>
      <c r="H17" s="22">
        <f t="shared" si="1"/>
        <v>6.9823717948717945E-2</v>
      </c>
    </row>
    <row r="18" spans="1:8">
      <c r="A18" t="s">
        <v>11</v>
      </c>
      <c r="B18" s="5">
        <v>40169</v>
      </c>
      <c r="C18" s="6">
        <v>32</v>
      </c>
      <c r="D18" s="7">
        <v>3160</v>
      </c>
      <c r="E18" s="7">
        <f t="shared" si="0"/>
        <v>2962.5</v>
      </c>
      <c r="F18" s="8">
        <v>20.7</v>
      </c>
      <c r="G18" s="18">
        <v>341.73</v>
      </c>
      <c r="H18" s="22">
        <f t="shared" si="1"/>
        <v>0.10814240506329115</v>
      </c>
    </row>
    <row r="19" spans="1:8">
      <c r="A19" t="s">
        <v>12</v>
      </c>
      <c r="B19" s="5">
        <v>40137</v>
      </c>
      <c r="C19" s="6">
        <v>29</v>
      </c>
      <c r="D19" s="7">
        <v>720</v>
      </c>
      <c r="E19" s="7">
        <f t="shared" si="0"/>
        <v>744.82758620689651</v>
      </c>
      <c r="F19" s="8">
        <v>3.8</v>
      </c>
      <c r="G19" s="18">
        <v>78.739999999999995</v>
      </c>
      <c r="H19" s="22">
        <f t="shared" si="1"/>
        <v>0.1093611111111111</v>
      </c>
    </row>
    <row r="20" spans="1:8">
      <c r="A20" t="s">
        <v>13</v>
      </c>
      <c r="B20" s="5">
        <v>40108</v>
      </c>
      <c r="C20" s="6">
        <v>29</v>
      </c>
      <c r="D20" s="7">
        <v>520</v>
      </c>
      <c r="E20" s="7">
        <f t="shared" si="0"/>
        <v>537.93103448275861</v>
      </c>
      <c r="F20" s="8">
        <v>3.7</v>
      </c>
      <c r="G20" s="18">
        <v>72.239999999999995</v>
      </c>
      <c r="H20" s="22">
        <f t="shared" si="1"/>
        <v>0.13892307692307693</v>
      </c>
    </row>
    <row r="21" spans="1:8">
      <c r="A21" t="s">
        <v>14</v>
      </c>
      <c r="B21" s="5">
        <v>40079</v>
      </c>
      <c r="C21" s="6">
        <v>30</v>
      </c>
      <c r="D21" s="7">
        <v>320</v>
      </c>
      <c r="E21" s="7">
        <f t="shared" si="0"/>
        <v>320</v>
      </c>
      <c r="F21" s="8">
        <v>1.4</v>
      </c>
      <c r="G21" s="18">
        <v>46.99</v>
      </c>
      <c r="H21" s="22">
        <f t="shared" si="1"/>
        <v>0.14684375</v>
      </c>
    </row>
    <row r="22" spans="1:8">
      <c r="A22" t="s">
        <v>15</v>
      </c>
      <c r="B22" s="5">
        <v>40049</v>
      </c>
      <c r="C22" s="6">
        <v>31</v>
      </c>
      <c r="D22" s="7">
        <v>600</v>
      </c>
      <c r="E22" s="7">
        <f t="shared" si="0"/>
        <v>580.64516129032256</v>
      </c>
      <c r="F22" s="8">
        <v>1.9</v>
      </c>
      <c r="G22" s="18">
        <v>54.42</v>
      </c>
      <c r="H22" s="22">
        <f t="shared" si="1"/>
        <v>9.0700000000000003E-2</v>
      </c>
    </row>
    <row r="23" spans="1:8">
      <c r="A23" t="s">
        <v>16</v>
      </c>
      <c r="B23" s="5">
        <v>40018</v>
      </c>
      <c r="C23" s="6">
        <v>31</v>
      </c>
      <c r="D23" s="7">
        <v>560</v>
      </c>
      <c r="E23" s="7">
        <f t="shared" si="0"/>
        <v>541.93548387096769</v>
      </c>
      <c r="F23" s="8">
        <v>2.7</v>
      </c>
      <c r="G23" s="18">
        <v>62.02</v>
      </c>
      <c r="H23" s="22">
        <f t="shared" si="1"/>
        <v>0.11075</v>
      </c>
    </row>
    <row r="24" spans="1:8">
      <c r="A24" t="s">
        <v>17</v>
      </c>
      <c r="B24" s="5">
        <v>39987</v>
      </c>
      <c r="C24" s="6">
        <v>32</v>
      </c>
      <c r="D24" s="7">
        <v>440</v>
      </c>
      <c r="E24" s="7">
        <f t="shared" si="0"/>
        <v>412.5</v>
      </c>
      <c r="F24" s="8">
        <v>1.5</v>
      </c>
      <c r="G24" s="18">
        <v>51.95</v>
      </c>
      <c r="H24" s="22">
        <f t="shared" si="1"/>
        <v>0.11806818181818182</v>
      </c>
    </row>
    <row r="25" spans="1:8">
      <c r="A25" t="s">
        <v>18</v>
      </c>
      <c r="B25" s="5">
        <v>39955</v>
      </c>
      <c r="C25" s="6">
        <v>28</v>
      </c>
      <c r="D25" s="7">
        <v>320</v>
      </c>
      <c r="E25" s="7">
        <f t="shared" si="0"/>
        <v>342.85714285714283</v>
      </c>
      <c r="F25" s="8">
        <v>1.5</v>
      </c>
      <c r="G25" s="18">
        <v>48.29</v>
      </c>
      <c r="H25" s="22">
        <f t="shared" si="1"/>
        <v>0.15090624999999999</v>
      </c>
    </row>
    <row r="26" spans="1:8">
      <c r="A26" t="s">
        <v>19</v>
      </c>
      <c r="B26" s="5">
        <v>39927</v>
      </c>
      <c r="C26" s="6">
        <v>31</v>
      </c>
      <c r="D26" s="7">
        <v>520</v>
      </c>
      <c r="E26" s="7">
        <f t="shared" si="0"/>
        <v>503.22580645161287</v>
      </c>
      <c r="F26" s="8">
        <v>6.4</v>
      </c>
      <c r="G26" s="18">
        <v>103.95</v>
      </c>
      <c r="H26" s="22">
        <f t="shared" si="1"/>
        <v>0.19990384615384615</v>
      </c>
    </row>
    <row r="27" spans="1:8">
      <c r="A27" t="s">
        <v>20</v>
      </c>
      <c r="B27" s="5">
        <v>39896</v>
      </c>
      <c r="C27" s="6">
        <v>28</v>
      </c>
      <c r="D27" s="7">
        <v>2400</v>
      </c>
      <c r="E27" s="7">
        <f t="shared" si="0"/>
        <v>2571.4285714285716</v>
      </c>
      <c r="F27" s="8">
        <v>16.3</v>
      </c>
      <c r="G27" s="18">
        <v>272.97000000000003</v>
      </c>
      <c r="H27" s="22">
        <f t="shared" si="1"/>
        <v>0.11373750000000001</v>
      </c>
    </row>
    <row r="28" spans="1:8">
      <c r="A28" t="s">
        <v>10</v>
      </c>
      <c r="B28" s="5"/>
      <c r="C28" s="6"/>
      <c r="D28" s="7"/>
      <c r="E28" s="7"/>
      <c r="F28" s="8"/>
      <c r="G28" s="18"/>
      <c r="H28" s="22"/>
    </row>
    <row r="29" spans="1:8">
      <c r="A29" t="s">
        <v>9</v>
      </c>
      <c r="B29" s="5"/>
      <c r="C29" s="6"/>
      <c r="D29" s="7"/>
      <c r="E29" s="7"/>
      <c r="F29" s="8"/>
      <c r="G29" s="18"/>
      <c r="H29" s="22"/>
    </row>
    <row r="30" spans="1:8">
      <c r="B30" s="5"/>
      <c r="C30" s="6"/>
      <c r="D30" s="7"/>
      <c r="E30" s="7"/>
      <c r="F30" s="8"/>
      <c r="G30" s="18"/>
      <c r="H30" s="22"/>
    </row>
    <row r="31" spans="1:8">
      <c r="B31" s="10"/>
      <c r="C31" s="11"/>
      <c r="D31" s="12"/>
      <c r="E31" s="12"/>
      <c r="F31" s="13"/>
      <c r="G31" s="9"/>
      <c r="H31" s="23"/>
    </row>
    <row r="32" spans="1:8" ht="15.75" thickBot="1">
      <c r="B32" s="14" t="s">
        <v>7</v>
      </c>
      <c r="C32" s="15"/>
      <c r="D32" s="16">
        <f>SUM(D6:D27)</f>
        <v>34360</v>
      </c>
      <c r="E32" s="16">
        <f>SUM(E6:E27)</f>
        <v>33678.688284495707</v>
      </c>
      <c r="F32" s="14"/>
      <c r="G32" s="17">
        <f>SUM(G6:G27)</f>
        <v>3137.119999999999</v>
      </c>
      <c r="H32" s="24">
        <f>(G32)/D32</f>
        <v>9.1301513387660044E-2</v>
      </c>
    </row>
  </sheetData>
  <mergeCells count="8">
    <mergeCell ref="H2:H4"/>
    <mergeCell ref="D3:D4"/>
    <mergeCell ref="E3:E4"/>
    <mergeCell ref="B2:B4"/>
    <mergeCell ref="C2:C4"/>
    <mergeCell ref="D2:E2"/>
    <mergeCell ref="F2:F4"/>
    <mergeCell ref="G2:G4"/>
  </mergeCells>
  <phoneticPr fontId="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2"/>
  <sheetViews>
    <sheetView zoomScale="85" zoomScaleNormal="85" workbookViewId="0">
      <selection activeCell="I41" sqref="I41"/>
    </sheetView>
  </sheetViews>
  <sheetFormatPr defaultRowHeight="15"/>
  <cols>
    <col min="7" max="7" width="9.28515625" bestFit="1" customWidth="1"/>
  </cols>
  <sheetData>
    <row r="1" spans="1:14" ht="15.75" thickBot="1"/>
    <row r="2" spans="1:14" ht="15" customHeight="1">
      <c r="B2" s="73" t="s">
        <v>0</v>
      </c>
      <c r="C2" s="76" t="s">
        <v>1</v>
      </c>
      <c r="D2" s="101" t="s">
        <v>2</v>
      </c>
      <c r="E2" s="102"/>
      <c r="F2" s="102"/>
      <c r="G2" s="102"/>
      <c r="H2" s="93"/>
      <c r="I2" s="70" t="s">
        <v>27</v>
      </c>
      <c r="J2" s="94" t="s">
        <v>23</v>
      </c>
      <c r="K2" s="105" t="s">
        <v>24</v>
      </c>
      <c r="L2" s="85" t="s">
        <v>28</v>
      </c>
      <c r="M2" s="70" t="s">
        <v>8</v>
      </c>
      <c r="N2" s="85" t="s">
        <v>4</v>
      </c>
    </row>
    <row r="3" spans="1:14" ht="15" customHeight="1">
      <c r="B3" s="74"/>
      <c r="C3" s="77"/>
      <c r="D3" s="68" t="s">
        <v>26</v>
      </c>
      <c r="E3" s="59" t="s">
        <v>21</v>
      </c>
      <c r="F3" s="59" t="s">
        <v>22</v>
      </c>
      <c r="G3" s="59" t="s">
        <v>5</v>
      </c>
      <c r="H3" s="88" t="s">
        <v>6</v>
      </c>
      <c r="I3" s="71"/>
      <c r="J3" s="103"/>
      <c r="K3" s="106"/>
      <c r="L3" s="98"/>
      <c r="M3" s="97"/>
      <c r="N3" s="86"/>
    </row>
    <row r="4" spans="1:14" ht="33" customHeight="1" thickBot="1">
      <c r="B4" s="75"/>
      <c r="C4" s="78"/>
      <c r="D4" s="69"/>
      <c r="E4" s="60"/>
      <c r="F4" s="100"/>
      <c r="G4" s="100"/>
      <c r="H4" s="87"/>
      <c r="I4" s="72"/>
      <c r="J4" s="104"/>
      <c r="K4" s="100"/>
      <c r="L4" s="99"/>
      <c r="M4" s="69"/>
      <c r="N4" s="87"/>
    </row>
    <row r="5" spans="1:14">
      <c r="B5" s="1"/>
      <c r="C5" s="4"/>
      <c r="D5" s="1"/>
      <c r="E5" s="3"/>
      <c r="F5" s="3"/>
      <c r="G5" s="3"/>
      <c r="H5" s="34"/>
      <c r="I5" s="1"/>
      <c r="J5" s="2"/>
      <c r="K5" s="2"/>
      <c r="L5" s="21"/>
      <c r="M5" s="1"/>
      <c r="N5" s="34"/>
    </row>
    <row r="6" spans="1:14">
      <c r="A6" t="s">
        <v>11</v>
      </c>
      <c r="B6" s="5">
        <v>40539</v>
      </c>
      <c r="C6" s="32">
        <v>31</v>
      </c>
      <c r="D6" s="35" t="s">
        <v>25</v>
      </c>
      <c r="E6" s="7">
        <v>23040</v>
      </c>
      <c r="F6" s="7">
        <v>77040</v>
      </c>
      <c r="G6" s="7">
        <f>SUM(D6:F6)</f>
        <v>100080</v>
      </c>
      <c r="H6" s="36">
        <f>G6/(C6/30)</f>
        <v>96851.612903225803</v>
      </c>
      <c r="I6" s="35" t="s">
        <v>25</v>
      </c>
      <c r="J6" s="19">
        <v>176.4</v>
      </c>
      <c r="K6" s="19">
        <v>184.3</v>
      </c>
      <c r="L6" s="39">
        <f>MAX(I6:K6)</f>
        <v>184.3</v>
      </c>
      <c r="M6" s="47">
        <v>4509.67</v>
      </c>
      <c r="N6" s="48">
        <f>M6/G6</f>
        <v>4.5060651478816945E-2</v>
      </c>
    </row>
    <row r="7" spans="1:14">
      <c r="A7" t="s">
        <v>12</v>
      </c>
      <c r="B7" s="5">
        <v>40508</v>
      </c>
      <c r="C7" s="32">
        <v>32</v>
      </c>
      <c r="D7" s="35" t="s">
        <v>25</v>
      </c>
      <c r="E7" s="7">
        <v>22320</v>
      </c>
      <c r="F7" s="7">
        <v>66960</v>
      </c>
      <c r="G7" s="7">
        <f t="shared" ref="G7:G27" si="0">SUM(D7:F7)</f>
        <v>89280</v>
      </c>
      <c r="H7" s="36">
        <f t="shared" ref="H7:H15" si="1">G7/(C7/30)</f>
        <v>83700</v>
      </c>
      <c r="I7" s="35" t="s">
        <v>25</v>
      </c>
      <c r="J7" s="19">
        <v>151.19999999999999</v>
      </c>
      <c r="K7" s="19">
        <v>173.5</v>
      </c>
      <c r="L7" s="39">
        <f t="shared" ref="L7:L27" si="2">MAX(I7:K7)</f>
        <v>173.5</v>
      </c>
      <c r="M7" s="47">
        <v>4228.03</v>
      </c>
      <c r="N7" s="48">
        <f t="shared" ref="N7:N15" si="3">M7/G7</f>
        <v>4.7356966845878132E-2</v>
      </c>
    </row>
    <row r="8" spans="1:14">
      <c r="A8" t="s">
        <v>13</v>
      </c>
      <c r="B8" s="5">
        <v>40476</v>
      </c>
      <c r="C8" s="32">
        <v>24</v>
      </c>
      <c r="D8" s="35" t="s">
        <v>25</v>
      </c>
      <c r="E8" s="7">
        <v>14400</v>
      </c>
      <c r="F8" s="7">
        <v>49680</v>
      </c>
      <c r="G8" s="7">
        <f t="shared" si="0"/>
        <v>64080</v>
      </c>
      <c r="H8" s="36">
        <f t="shared" si="1"/>
        <v>80100</v>
      </c>
      <c r="I8" s="35" t="s">
        <v>25</v>
      </c>
      <c r="J8" s="19">
        <v>177.8</v>
      </c>
      <c r="K8" s="19">
        <v>199.4</v>
      </c>
      <c r="L8" s="39">
        <f t="shared" si="2"/>
        <v>199.4</v>
      </c>
      <c r="M8" s="47">
        <v>3349.9</v>
      </c>
      <c r="N8" s="48">
        <f t="shared" si="3"/>
        <v>5.2276841448189768E-2</v>
      </c>
    </row>
    <row r="9" spans="1:14">
      <c r="A9" t="s">
        <v>14</v>
      </c>
      <c r="B9" s="5">
        <v>40451</v>
      </c>
      <c r="C9" s="32">
        <v>37</v>
      </c>
      <c r="D9" s="35" t="s">
        <v>25</v>
      </c>
      <c r="E9" s="7">
        <v>30960</v>
      </c>
      <c r="F9" s="7">
        <v>94320</v>
      </c>
      <c r="G9" s="7">
        <f t="shared" si="0"/>
        <v>125280</v>
      </c>
      <c r="H9" s="36">
        <f t="shared" si="1"/>
        <v>101578.37837837837</v>
      </c>
      <c r="I9" s="35" t="s">
        <v>25</v>
      </c>
      <c r="J9" s="19">
        <v>178.6</v>
      </c>
      <c r="K9" s="19">
        <v>183.6</v>
      </c>
      <c r="L9" s="39">
        <f t="shared" si="2"/>
        <v>183.6</v>
      </c>
      <c r="M9" s="47">
        <v>4962.8900000000003</v>
      </c>
      <c r="N9" s="48">
        <f t="shared" si="3"/>
        <v>3.9614383780332059E-2</v>
      </c>
    </row>
    <row r="10" spans="1:14">
      <c r="A10" t="s">
        <v>15</v>
      </c>
      <c r="B10" s="5">
        <v>40415</v>
      </c>
      <c r="C10" s="32">
        <v>30</v>
      </c>
      <c r="D10" s="35" t="s">
        <v>25</v>
      </c>
      <c r="E10" s="7">
        <v>25200</v>
      </c>
      <c r="F10" s="7">
        <v>76320</v>
      </c>
      <c r="G10" s="7">
        <f t="shared" si="0"/>
        <v>101520</v>
      </c>
      <c r="H10" s="36">
        <f t="shared" si="1"/>
        <v>101520</v>
      </c>
      <c r="I10" s="35" t="s">
        <v>25</v>
      </c>
      <c r="J10" s="19">
        <v>178.6</v>
      </c>
      <c r="K10" s="19">
        <v>183.6</v>
      </c>
      <c r="L10" s="39">
        <f t="shared" si="2"/>
        <v>183.6</v>
      </c>
      <c r="M10" s="47">
        <v>4574.41</v>
      </c>
      <c r="N10" s="48">
        <f t="shared" si="3"/>
        <v>4.5059200157604409E-2</v>
      </c>
    </row>
    <row r="11" spans="1:14">
      <c r="A11" t="s">
        <v>16</v>
      </c>
      <c r="B11" s="5">
        <v>40385</v>
      </c>
      <c r="C11" s="32">
        <v>25</v>
      </c>
      <c r="D11" s="35" t="s">
        <v>25</v>
      </c>
      <c r="E11" s="7">
        <v>21600</v>
      </c>
      <c r="F11" s="7">
        <v>66240</v>
      </c>
      <c r="G11" s="7">
        <f t="shared" si="0"/>
        <v>87840</v>
      </c>
      <c r="H11" s="36">
        <f t="shared" si="1"/>
        <v>105408</v>
      </c>
      <c r="I11" s="35" t="s">
        <v>25</v>
      </c>
      <c r="J11" s="19">
        <v>209.5</v>
      </c>
      <c r="K11" s="19">
        <v>211</v>
      </c>
      <c r="L11" s="39">
        <f t="shared" si="2"/>
        <v>211</v>
      </c>
      <c r="M11" s="47">
        <v>4512.72</v>
      </c>
      <c r="N11" s="48">
        <f t="shared" si="3"/>
        <v>5.137431693989071E-2</v>
      </c>
    </row>
    <row r="12" spans="1:14">
      <c r="A12" t="s">
        <v>17</v>
      </c>
      <c r="B12" s="5">
        <v>40359</v>
      </c>
      <c r="C12" s="32">
        <v>31</v>
      </c>
      <c r="D12" s="35" t="s">
        <v>25</v>
      </c>
      <c r="E12" s="7">
        <v>28080</v>
      </c>
      <c r="F12" s="7">
        <v>91440</v>
      </c>
      <c r="G12" s="7">
        <f t="shared" si="0"/>
        <v>119520</v>
      </c>
      <c r="H12" s="36">
        <f t="shared" si="1"/>
        <v>115664.51612903224</v>
      </c>
      <c r="I12" s="35" t="s">
        <v>25</v>
      </c>
      <c r="J12" s="19">
        <v>201.6</v>
      </c>
      <c r="K12" s="19">
        <v>203</v>
      </c>
      <c r="L12" s="39">
        <f t="shared" si="2"/>
        <v>203</v>
      </c>
      <c r="M12" s="47">
        <v>4943.42</v>
      </c>
      <c r="N12" s="48">
        <f t="shared" si="3"/>
        <v>4.1360609103078982E-2</v>
      </c>
    </row>
    <row r="13" spans="1:14">
      <c r="A13" t="s">
        <v>18</v>
      </c>
      <c r="B13" s="5">
        <v>40329</v>
      </c>
      <c r="C13" s="32">
        <v>34</v>
      </c>
      <c r="D13" s="35" t="s">
        <v>25</v>
      </c>
      <c r="E13" s="7">
        <v>30960</v>
      </c>
      <c r="F13" s="7">
        <v>100080</v>
      </c>
      <c r="G13" s="7">
        <f t="shared" si="0"/>
        <v>131040</v>
      </c>
      <c r="H13" s="36">
        <f t="shared" si="1"/>
        <v>115623.52941176471</v>
      </c>
      <c r="I13" s="35" t="s">
        <v>25</v>
      </c>
      <c r="J13" s="19">
        <v>201.6</v>
      </c>
      <c r="K13" s="19">
        <v>203</v>
      </c>
      <c r="L13" s="39">
        <f t="shared" si="2"/>
        <v>203</v>
      </c>
      <c r="M13" s="47">
        <v>5133.74</v>
      </c>
      <c r="N13" s="48">
        <f t="shared" si="3"/>
        <v>3.917689255189255E-2</v>
      </c>
    </row>
    <row r="14" spans="1:14">
      <c r="A14" t="s">
        <v>19</v>
      </c>
      <c r="B14" s="5">
        <v>40295</v>
      </c>
      <c r="C14" s="32">
        <v>33</v>
      </c>
      <c r="D14" s="35" t="s">
        <v>25</v>
      </c>
      <c r="E14" s="7">
        <v>31680</v>
      </c>
      <c r="F14" s="7">
        <v>102960</v>
      </c>
      <c r="G14" s="7">
        <f t="shared" si="0"/>
        <v>134640</v>
      </c>
      <c r="H14" s="36">
        <f t="shared" si="1"/>
        <v>122399.99999999999</v>
      </c>
      <c r="I14" s="35" t="s">
        <v>25</v>
      </c>
      <c r="J14" s="19">
        <v>262.8</v>
      </c>
      <c r="K14" s="19">
        <v>267.10000000000002</v>
      </c>
      <c r="L14" s="39">
        <f t="shared" si="2"/>
        <v>267.10000000000002</v>
      </c>
      <c r="M14" s="47">
        <v>5508.17</v>
      </c>
      <c r="N14" s="48">
        <f t="shared" si="3"/>
        <v>4.0910353535353536E-2</v>
      </c>
    </row>
    <row r="15" spans="1:14" s="51" customFormat="1">
      <c r="A15" s="51" t="s">
        <v>20</v>
      </c>
      <c r="B15" s="5">
        <v>40262</v>
      </c>
      <c r="C15" s="32">
        <v>25</v>
      </c>
      <c r="D15" s="35" t="s">
        <v>25</v>
      </c>
      <c r="E15" s="7">
        <v>28800</v>
      </c>
      <c r="F15" s="7">
        <v>90720</v>
      </c>
      <c r="G15" s="7">
        <f t="shared" si="0"/>
        <v>119520</v>
      </c>
      <c r="H15" s="36">
        <f t="shared" si="1"/>
        <v>143424</v>
      </c>
      <c r="I15" s="35" t="s">
        <v>25</v>
      </c>
      <c r="J15" s="19">
        <v>282.2</v>
      </c>
      <c r="K15" s="19">
        <v>293.8</v>
      </c>
      <c r="L15" s="39">
        <f t="shared" si="2"/>
        <v>293.8</v>
      </c>
      <c r="M15" s="47">
        <v>19150.86</v>
      </c>
      <c r="N15" s="52">
        <f t="shared" si="3"/>
        <v>0.16023142570281124</v>
      </c>
    </row>
    <row r="16" spans="1:14" s="51" customFormat="1">
      <c r="A16" s="51" t="s">
        <v>10</v>
      </c>
      <c r="B16" s="5">
        <v>40237</v>
      </c>
      <c r="C16" s="32">
        <v>33</v>
      </c>
      <c r="D16" s="35" t="s">
        <v>25</v>
      </c>
      <c r="E16" s="7">
        <v>33840</v>
      </c>
      <c r="F16" s="7">
        <v>103680</v>
      </c>
      <c r="G16" s="7">
        <f t="shared" si="0"/>
        <v>137520</v>
      </c>
      <c r="H16" s="36">
        <f t="shared" ref="H16:H27" si="4">G16/(C16/30)</f>
        <v>125018.18181818181</v>
      </c>
      <c r="I16" s="35" t="s">
        <v>25</v>
      </c>
      <c r="J16" s="19">
        <v>249.8</v>
      </c>
      <c r="K16" s="19">
        <v>252</v>
      </c>
      <c r="L16" s="39">
        <f t="shared" si="2"/>
        <v>252</v>
      </c>
      <c r="M16" s="47">
        <v>21159.81</v>
      </c>
      <c r="N16" s="52">
        <f t="shared" ref="N16:N27" si="5">M16/G16</f>
        <v>0.15386714659685866</v>
      </c>
    </row>
    <row r="17" spans="1:14" s="51" customFormat="1">
      <c r="A17" s="51" t="s">
        <v>9</v>
      </c>
      <c r="B17" s="5">
        <v>40204</v>
      </c>
      <c r="C17" s="32">
        <v>34</v>
      </c>
      <c r="D17" s="35" t="s">
        <v>25</v>
      </c>
      <c r="E17" s="7">
        <v>36720</v>
      </c>
      <c r="F17" s="7">
        <v>118080</v>
      </c>
      <c r="G17" s="7">
        <f t="shared" si="0"/>
        <v>154800</v>
      </c>
      <c r="H17" s="36">
        <f t="shared" si="4"/>
        <v>136588.23529411765</v>
      </c>
      <c r="I17" s="35" t="s">
        <v>25</v>
      </c>
      <c r="J17" s="19">
        <v>239</v>
      </c>
      <c r="K17" s="19">
        <v>244.1</v>
      </c>
      <c r="L17" s="39">
        <f t="shared" si="2"/>
        <v>244.1</v>
      </c>
      <c r="M17" s="47">
        <v>23537.439999999999</v>
      </c>
      <c r="N17" s="52">
        <f t="shared" si="5"/>
        <v>0.15205064599483203</v>
      </c>
    </row>
    <row r="18" spans="1:14" s="51" customFormat="1">
      <c r="A18" s="51" t="s">
        <v>11</v>
      </c>
      <c r="B18" s="5">
        <v>40170</v>
      </c>
      <c r="C18" s="32">
        <v>30</v>
      </c>
      <c r="D18" s="35" t="s">
        <v>25</v>
      </c>
      <c r="E18" s="7">
        <v>30960</v>
      </c>
      <c r="F18" s="7">
        <v>125280</v>
      </c>
      <c r="G18" s="7">
        <f t="shared" si="0"/>
        <v>156240</v>
      </c>
      <c r="H18" s="36">
        <f t="shared" si="4"/>
        <v>156240</v>
      </c>
      <c r="I18" s="35" t="s">
        <v>25</v>
      </c>
      <c r="J18" s="19">
        <v>207.4</v>
      </c>
      <c r="K18" s="19">
        <v>229</v>
      </c>
      <c r="L18" s="39">
        <f t="shared" si="2"/>
        <v>229</v>
      </c>
      <c r="M18" s="47">
        <v>20255.04</v>
      </c>
      <c r="N18" s="52">
        <f t="shared" si="5"/>
        <v>0.12964055299539171</v>
      </c>
    </row>
    <row r="19" spans="1:14" s="51" customFormat="1">
      <c r="A19" s="51" t="s">
        <v>12</v>
      </c>
      <c r="B19" s="5">
        <v>40140</v>
      </c>
      <c r="C19" s="32">
        <v>23</v>
      </c>
      <c r="D19" s="35" t="s">
        <v>25</v>
      </c>
      <c r="E19" s="7">
        <v>22320</v>
      </c>
      <c r="F19" s="7">
        <v>76320</v>
      </c>
      <c r="G19" s="7">
        <f t="shared" si="0"/>
        <v>98640</v>
      </c>
      <c r="H19" s="36">
        <f t="shared" si="4"/>
        <v>128660.86956521738</v>
      </c>
      <c r="I19" s="35" t="s">
        <v>25</v>
      </c>
      <c r="J19" s="19">
        <v>237.6</v>
      </c>
      <c r="K19" s="19">
        <v>244.1</v>
      </c>
      <c r="L19" s="39">
        <f t="shared" si="2"/>
        <v>244.1</v>
      </c>
      <c r="M19" s="47">
        <v>15966.78</v>
      </c>
      <c r="N19" s="52">
        <f t="shared" si="5"/>
        <v>0.16186922141119223</v>
      </c>
    </row>
    <row r="20" spans="1:14" s="51" customFormat="1">
      <c r="A20" s="51" t="s">
        <v>13</v>
      </c>
      <c r="B20" s="5">
        <v>40117</v>
      </c>
      <c r="C20" s="32">
        <v>37</v>
      </c>
      <c r="D20" s="35" t="s">
        <v>25</v>
      </c>
      <c r="E20" s="7">
        <v>25920</v>
      </c>
      <c r="F20" s="7">
        <v>77040</v>
      </c>
      <c r="G20" s="7">
        <f t="shared" si="0"/>
        <v>102960</v>
      </c>
      <c r="H20" s="36">
        <f t="shared" si="4"/>
        <v>83481.08108108108</v>
      </c>
      <c r="I20" s="35" t="s">
        <v>25</v>
      </c>
      <c r="J20" s="19">
        <v>224.6</v>
      </c>
      <c r="K20" s="19">
        <v>229.7</v>
      </c>
      <c r="L20" s="39">
        <f t="shared" si="2"/>
        <v>229.7</v>
      </c>
      <c r="M20" s="47">
        <v>28128.07</v>
      </c>
      <c r="N20" s="52">
        <f t="shared" si="5"/>
        <v>0.27319415306915307</v>
      </c>
    </row>
    <row r="21" spans="1:14" s="51" customFormat="1">
      <c r="A21" s="51" t="s">
        <v>14</v>
      </c>
      <c r="B21" s="5">
        <v>40080</v>
      </c>
      <c r="C21" s="32">
        <v>30</v>
      </c>
      <c r="D21" s="37">
        <v>131040</v>
      </c>
      <c r="E21" s="7" t="s">
        <v>25</v>
      </c>
      <c r="F21" s="7" t="s">
        <v>25</v>
      </c>
      <c r="G21" s="7">
        <f t="shared" si="0"/>
        <v>131040</v>
      </c>
      <c r="H21" s="36">
        <f t="shared" si="4"/>
        <v>131040</v>
      </c>
      <c r="I21" s="8">
        <v>217.4</v>
      </c>
      <c r="J21" s="7" t="s">
        <v>25</v>
      </c>
      <c r="K21" s="7" t="s">
        <v>25</v>
      </c>
      <c r="L21" s="39">
        <f t="shared" si="2"/>
        <v>217.4</v>
      </c>
      <c r="M21" s="47">
        <v>22699.439999999999</v>
      </c>
      <c r="N21" s="52">
        <f t="shared" si="5"/>
        <v>0.17322527472527471</v>
      </c>
    </row>
    <row r="22" spans="1:14" s="51" customFormat="1">
      <c r="A22" s="51" t="s">
        <v>15</v>
      </c>
      <c r="B22" s="5">
        <v>40050</v>
      </c>
      <c r="C22" s="32">
        <v>29</v>
      </c>
      <c r="D22" s="37">
        <v>105120</v>
      </c>
      <c r="E22" s="7" t="s">
        <v>25</v>
      </c>
      <c r="F22" s="7" t="s">
        <v>25</v>
      </c>
      <c r="G22" s="7">
        <f t="shared" si="0"/>
        <v>105120</v>
      </c>
      <c r="H22" s="36">
        <f t="shared" si="4"/>
        <v>108744.8275862069</v>
      </c>
      <c r="I22" s="8">
        <v>199.4</v>
      </c>
      <c r="J22" s="7" t="s">
        <v>25</v>
      </c>
      <c r="K22" s="7" t="s">
        <v>25</v>
      </c>
      <c r="L22" s="39">
        <f t="shared" si="2"/>
        <v>199.4</v>
      </c>
      <c r="M22" s="47">
        <v>39404.660000000003</v>
      </c>
      <c r="N22" s="52">
        <f t="shared" si="5"/>
        <v>0.37485407153729072</v>
      </c>
    </row>
    <row r="23" spans="1:14">
      <c r="A23" t="s">
        <v>16</v>
      </c>
      <c r="B23" s="5">
        <v>40021</v>
      </c>
      <c r="C23" s="32">
        <v>33</v>
      </c>
      <c r="D23" s="37">
        <v>33984</v>
      </c>
      <c r="E23" s="7" t="s">
        <v>25</v>
      </c>
      <c r="F23" s="7" t="s">
        <v>25</v>
      </c>
      <c r="G23" s="7">
        <f t="shared" si="0"/>
        <v>33984</v>
      </c>
      <c r="H23" s="36">
        <f t="shared" si="4"/>
        <v>30894.545454545452</v>
      </c>
      <c r="I23" s="8">
        <v>210.8</v>
      </c>
      <c r="J23" s="7" t="s">
        <v>25</v>
      </c>
      <c r="K23" s="7" t="s">
        <v>25</v>
      </c>
      <c r="L23" s="39">
        <f t="shared" si="2"/>
        <v>210.8</v>
      </c>
      <c r="M23" s="47">
        <v>3723.23</v>
      </c>
      <c r="N23" s="48">
        <f t="shared" si="5"/>
        <v>0.10955832156308851</v>
      </c>
    </row>
    <row r="24" spans="1:14">
      <c r="A24" t="s">
        <v>17</v>
      </c>
      <c r="B24" s="5">
        <v>39988</v>
      </c>
      <c r="C24" s="32">
        <v>29</v>
      </c>
      <c r="D24" s="37">
        <v>125568</v>
      </c>
      <c r="E24" s="7" t="s">
        <v>25</v>
      </c>
      <c r="F24" s="7" t="s">
        <v>25</v>
      </c>
      <c r="G24" s="7">
        <f>SUM(D24:F24)</f>
        <v>125568</v>
      </c>
      <c r="H24" s="36">
        <f t="shared" si="4"/>
        <v>129897.93103448275</v>
      </c>
      <c r="I24" s="8">
        <v>203.9</v>
      </c>
      <c r="J24" s="7" t="s">
        <v>25</v>
      </c>
      <c r="K24" s="7" t="s">
        <v>25</v>
      </c>
      <c r="L24" s="39">
        <f t="shared" si="2"/>
        <v>203.9</v>
      </c>
      <c r="M24" s="47">
        <v>4442.45</v>
      </c>
      <c r="N24" s="48">
        <f t="shared" si="5"/>
        <v>3.5378838557594293E-2</v>
      </c>
    </row>
    <row r="25" spans="1:14">
      <c r="A25" t="s">
        <v>18</v>
      </c>
      <c r="B25" s="5">
        <v>39959</v>
      </c>
      <c r="C25" s="32">
        <v>29</v>
      </c>
      <c r="D25" s="37">
        <v>121536</v>
      </c>
      <c r="E25" s="7" t="s">
        <v>25</v>
      </c>
      <c r="F25" s="7" t="s">
        <v>25</v>
      </c>
      <c r="G25" s="7">
        <f t="shared" si="0"/>
        <v>121536</v>
      </c>
      <c r="H25" s="36">
        <f t="shared" si="4"/>
        <v>125726.89655172413</v>
      </c>
      <c r="I25" s="8">
        <v>237.9</v>
      </c>
      <c r="J25" s="7" t="s">
        <v>25</v>
      </c>
      <c r="K25" s="7" t="s">
        <v>25</v>
      </c>
      <c r="L25" s="39">
        <f t="shared" si="2"/>
        <v>237.9</v>
      </c>
      <c r="M25" s="47">
        <v>4655.08</v>
      </c>
      <c r="N25" s="48">
        <f t="shared" si="5"/>
        <v>3.8302066877303843E-2</v>
      </c>
    </row>
    <row r="26" spans="1:14">
      <c r="A26" t="s">
        <v>19</v>
      </c>
      <c r="B26" s="5">
        <v>39930</v>
      </c>
      <c r="C26" s="32">
        <v>33</v>
      </c>
      <c r="D26" s="37">
        <v>162432</v>
      </c>
      <c r="E26" s="7" t="s">
        <v>25</v>
      </c>
      <c r="F26" s="7" t="s">
        <v>25</v>
      </c>
      <c r="G26" s="7">
        <f t="shared" si="0"/>
        <v>162432</v>
      </c>
      <c r="H26" s="36">
        <f t="shared" si="4"/>
        <v>147665.45454545453</v>
      </c>
      <c r="I26" s="8">
        <v>281.10000000000002</v>
      </c>
      <c r="J26" s="7" t="s">
        <v>25</v>
      </c>
      <c r="K26" s="7" t="s">
        <v>25</v>
      </c>
      <c r="L26" s="39">
        <f t="shared" si="2"/>
        <v>281.10000000000002</v>
      </c>
      <c r="M26" s="47">
        <v>5322.82</v>
      </c>
      <c r="N26" s="48">
        <f t="shared" si="5"/>
        <v>3.2769528171788811E-2</v>
      </c>
    </row>
    <row r="27" spans="1:14">
      <c r="A27" t="s">
        <v>20</v>
      </c>
      <c r="B27" s="5">
        <v>39897</v>
      </c>
      <c r="C27" s="32">
        <v>21</v>
      </c>
      <c r="D27" s="37">
        <v>99072</v>
      </c>
      <c r="E27" s="7" t="s">
        <v>25</v>
      </c>
      <c r="F27" s="7" t="s">
        <v>25</v>
      </c>
      <c r="G27" s="7">
        <f t="shared" si="0"/>
        <v>99072</v>
      </c>
      <c r="H27" s="36">
        <f t="shared" si="4"/>
        <v>141531.42857142858</v>
      </c>
      <c r="I27" s="8">
        <v>268.39999999999998</v>
      </c>
      <c r="J27" s="7" t="s">
        <v>25</v>
      </c>
      <c r="K27" s="7" t="s">
        <v>25</v>
      </c>
      <c r="L27" s="39">
        <f t="shared" si="2"/>
        <v>268.39999999999998</v>
      </c>
      <c r="M27" s="47">
        <v>3519.7</v>
      </c>
      <c r="N27" s="48">
        <f t="shared" si="5"/>
        <v>3.5526687661498704E-2</v>
      </c>
    </row>
    <row r="28" spans="1:14">
      <c r="A28" t="s">
        <v>10</v>
      </c>
      <c r="B28" s="5"/>
      <c r="C28" s="32"/>
      <c r="D28" s="35"/>
      <c r="E28" s="7"/>
      <c r="F28" s="7"/>
      <c r="G28" s="7"/>
      <c r="H28" s="36"/>
      <c r="I28" s="37"/>
      <c r="J28" s="19"/>
      <c r="K28" s="19"/>
      <c r="L28" s="39"/>
      <c r="M28" s="47"/>
      <c r="N28" s="48"/>
    </row>
    <row r="29" spans="1:14">
      <c r="A29" t="s">
        <v>9</v>
      </c>
      <c r="B29" s="5"/>
      <c r="C29" s="32"/>
      <c r="D29" s="35"/>
      <c r="E29" s="7"/>
      <c r="F29" s="7"/>
      <c r="G29" s="7"/>
      <c r="H29" s="36"/>
      <c r="I29" s="37"/>
      <c r="J29" s="19"/>
      <c r="K29" s="19"/>
      <c r="L29" s="39"/>
      <c r="M29" s="47"/>
      <c r="N29" s="48"/>
    </row>
    <row r="30" spans="1:14">
      <c r="B30" s="5"/>
      <c r="C30" s="32"/>
      <c r="D30" s="35"/>
      <c r="E30" s="7"/>
      <c r="F30" s="7"/>
      <c r="G30" s="7"/>
      <c r="H30" s="36"/>
      <c r="I30" s="37"/>
      <c r="J30" s="19"/>
      <c r="K30" s="19"/>
      <c r="L30" s="39"/>
      <c r="M30" s="47"/>
      <c r="N30" s="48"/>
    </row>
    <row r="31" spans="1:14">
      <c r="B31" s="5"/>
      <c r="C31" s="32"/>
      <c r="D31" s="35"/>
      <c r="E31" s="7"/>
      <c r="F31" s="7"/>
      <c r="G31" s="7"/>
      <c r="H31" s="36"/>
      <c r="I31" s="37"/>
      <c r="J31" s="19"/>
      <c r="K31" s="19"/>
      <c r="L31" s="39"/>
      <c r="M31" s="47"/>
      <c r="N31" s="48"/>
    </row>
    <row r="32" spans="1:14" ht="15.75" thickBot="1">
      <c r="B32" s="14" t="s">
        <v>7</v>
      </c>
      <c r="C32" s="33">
        <f>SUM(C6:C31)</f>
        <v>663</v>
      </c>
      <c r="D32" s="14"/>
      <c r="E32" s="16">
        <f>SUM(E6:E31)</f>
        <v>406800</v>
      </c>
      <c r="F32" s="16"/>
      <c r="G32" s="16">
        <f>SUM(G6:G31)</f>
        <v>2501712</v>
      </c>
      <c r="H32" s="38">
        <f>SUM(H6:H31)</f>
        <v>2511759.4883248415</v>
      </c>
      <c r="I32" s="46"/>
      <c r="J32" s="15"/>
      <c r="K32" s="15"/>
      <c r="L32" s="41"/>
      <c r="M32" s="49">
        <f>SUM(M6:M31)</f>
        <v>253688.33000000005</v>
      </c>
      <c r="N32" s="50">
        <f>(M32)/G32</f>
        <v>0.10140588924704365</v>
      </c>
    </row>
  </sheetData>
  <mergeCells count="14">
    <mergeCell ref="B2:B4"/>
    <mergeCell ref="C2:C4"/>
    <mergeCell ref="J2:J4"/>
    <mergeCell ref="K2:K4"/>
    <mergeCell ref="M2:M4"/>
    <mergeCell ref="D3:D4"/>
    <mergeCell ref="N2:N4"/>
    <mergeCell ref="L2:L4"/>
    <mergeCell ref="E3:E4"/>
    <mergeCell ref="F3:F4"/>
    <mergeCell ref="G3:G4"/>
    <mergeCell ref="H3:H4"/>
    <mergeCell ref="I2:I4"/>
    <mergeCell ref="D2:H2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Town Hall</vt:lpstr>
      <vt:lpstr>Vehicle Maint. Garage</vt:lpstr>
      <vt:lpstr>Wastewater Treatment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 Schwind</dc:creator>
  <cp:lastModifiedBy>kathy.hughey</cp:lastModifiedBy>
  <dcterms:created xsi:type="dcterms:W3CDTF">2011-01-17T19:58:56Z</dcterms:created>
  <dcterms:modified xsi:type="dcterms:W3CDTF">2011-10-27T15:23:28Z</dcterms:modified>
</cp:coreProperties>
</file>